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G20" i="1"/>
  <c r="F20" i="1"/>
  <c r="J19" i="1" l="1"/>
  <c r="O19" i="1" s="1"/>
  <c r="O20" i="1" l="1"/>
  <c r="H20" i="1"/>
  <c r="I20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<sst xmlns="http://schemas.openxmlformats.org/spreadsheetml/2006/main" count="40" uniqueCount="36">
  <si>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</si>
  <si>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</si>
  <si>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</si>
  <si>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</si>
  <si>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</si>
  <si>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</si>
  <si>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</si>
  <si>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</si>
  <si>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</si>
  <si>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</si>
  <si>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</si>
  <si>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</si>
  <si>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</si>
  <si>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</si>
  <si>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</si>
  <si>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</si>
  <si>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</si>
  <si>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</si>
  <si>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</si>
  <si>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</si>
  <si>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</si>
  <si>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</si>
  <si>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</si>
  <si>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</si>
  <si>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</si>
  <si>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</si>
  <si>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</si>
  <si>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</si>
  <si>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</si>
  <si>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на оказание услуг по техническому обслуживанию эндоскопического оборудования</t>
  </si>
  <si>
    <t>Оказание услуг по техническому обслуживанию эндоскопического оборудования</t>
  </si>
  <si>
    <t>№ 012-25</t>
  </si>
  <si>
    <t>КП вх. 198-01/25 от 30.01.2025</t>
  </si>
  <si>
    <t>КП вх. 199-01/25 от 30.01.2025</t>
  </si>
  <si>
    <t>КП вх. 197-01/25 от 30.01.2025</t>
  </si>
  <si>
    <t>Исходя из имеющегося у Заказчика объёма финансового обеспечения для осуществления закупки НМЦД устанавливается в размере 576360 руб. (пятьсот семьдесят шесть тысяч триста шестьдесят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</si>
</sst>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J30" sqref="J30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31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6" t="s">
        <v>16</v>
      </c>
      <c r="M11" s="36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0"/>
      <c r="B16" s="41"/>
      <c r="C16" s="42"/>
      <c r="D16" s="41"/>
      <c r="E16" s="28" t="s">
        <v>32</v>
      </c>
      <c r="F16" s="33" t="s">
        <v>33</v>
      </c>
      <c r="G16" s="33" t="s">
        <v>34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5" t="s">
        <v>0</v>
      </c>
      <c r="B17" s="45" t="s">
        <v>1</v>
      </c>
      <c r="C17" s="45" t="s">
        <v>2</v>
      </c>
      <c r="D17" s="45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3" t="s">
        <v>11</v>
      </c>
      <c r="K17" s="45" t="s">
        <v>8</v>
      </c>
      <c r="L17" s="45" t="s">
        <v>9</v>
      </c>
      <c r="M17" s="45" t="s">
        <v>10</v>
      </c>
      <c r="N17" s="45" t="s">
        <v>6</v>
      </c>
      <c r="O17" s="39" t="s">
        <v>7</v>
      </c>
    </row>
    <row r="18" spans="1:18" s="6" customFormat="1" x14ac:dyDescent="0.25">
      <c r="A18" s="46"/>
      <c r="B18" s="46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4"/>
      <c r="K18" s="45"/>
      <c r="L18" s="45"/>
      <c r="M18" s="45"/>
      <c r="N18" s="45"/>
      <c r="O18" s="39"/>
    </row>
    <row r="19" spans="1:18" s="6" customFormat="1" ht="63.75" customHeight="1" x14ac:dyDescent="0.25">
      <c r="A19" s="16">
        <v>1</v>
      </c>
      <c r="B19" s="29" t="s">
        <v>30</v>
      </c>
      <c r="C19" s="31" t="s">
        <v>21</v>
      </c>
      <c r="D19" s="32">
        <v>12</v>
      </c>
      <c r="E19" s="34">
        <v>56530</v>
      </c>
      <c r="F19" s="33">
        <v>48030</v>
      </c>
      <c r="G19" s="33">
        <v>67836</v>
      </c>
      <c r="H19" s="13"/>
      <c r="I19" s="13"/>
      <c r="J19" s="13">
        <f>AVERAGE(E19:I19)</f>
        <v>57465.333333333336</v>
      </c>
      <c r="K19" s="14">
        <f>COUNT(E19:I19)</f>
        <v>3</v>
      </c>
      <c r="L19" s="14">
        <f>STDEV(E19:I19)</f>
        <v>9936.0729331729963</v>
      </c>
      <c r="M19" s="14">
        <f t="shared" ref="M19" si="0">L19/J19*100</f>
        <v>17.290551288613997</v>
      </c>
      <c r="N19" s="14" t="str">
        <f t="shared" ref="N19" si="1">IF(M19&lt;33,"ОДНОРОДНЫЕ","НЕОДНОРОДНЫЕ")</f>
        <v>ОДНОРОДНЫЕ</v>
      </c>
      <c r="O19" s="13">
        <f>D19*J19</f>
        <v>689584</v>
      </c>
    </row>
    <row r="20" spans="1:18" s="6" customFormat="1" x14ac:dyDescent="0.25">
      <c r="A20" s="16"/>
      <c r="B20" s="17"/>
      <c r="C20" s="21"/>
      <c r="D20" s="22"/>
      <c r="E20" s="13">
        <f>SUMPRODUCT($D$19:$D$19,E19:E19)</f>
        <v>678360</v>
      </c>
      <c r="F20" s="30">
        <f>SUMPRODUCT($D$19:$D$19,F19:F19)</f>
        <v>576360</v>
      </c>
      <c r="G20" s="30">
        <f>SUMPRODUCT($D$19:$D$19,G19:G19)</f>
        <v>814032</v>
      </c>
      <c r="H20" s="19">
        <f>$D$19*H19</f>
        <v>0</v>
      </c>
      <c r="I20" s="19">
        <f>$D$19*I19</f>
        <v>0</v>
      </c>
      <c r="J20" s="13"/>
      <c r="K20" s="14"/>
      <c r="L20" s="14"/>
      <c r="M20" s="14"/>
      <c r="N20" s="14"/>
      <c r="O20" s="13">
        <f>SUM(O19:O19)</f>
        <v>689584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7" t="s">
        <v>19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18"/>
      <c r="R22" s="20"/>
    </row>
    <row r="23" spans="1:18" s="10" customFormat="1" ht="27.75" customHeight="1" x14ac:dyDescent="0.2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8" s="26" customFormat="1" ht="33.75" customHeight="1" x14ac:dyDescent="0.25">
      <c r="A24" s="35" t="s">
        <v>35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25"/>
      <c r="Q24" s="25"/>
    </row>
    <row r="30" spans="1:18" x14ac:dyDescent="0.25">
      <c r="K30" s="27"/>
    </row>
    <row r="31" spans="1:18" x14ac:dyDescent="0.25">
      <c r="F31" s="3" t="s">
        <v>27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0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2025-01-31T10:50:31Z</dcterms:modified>
</cp:coreProperties>
</file>