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9" i="1" l="1"/>
  <c r="O19" i="1"/>
  <c r="P19" i="1" l="1"/>
  <c r="T19" i="1" l="1"/>
  <c r="C16" i="1" s="1"/>
  <c r="R19" i="1" l="1"/>
  <c r="S19" i="1" s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<sst xmlns="http://schemas.openxmlformats.org/spreadsheetml/2006/main" count="52" uniqueCount="43">
  <si>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</si>
  <si>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</si>
  <si>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</si>
  <si>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</si>
  <si>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</si>
  <si>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</si>
  <si>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</si>
  <si>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</si>
  <si>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</si>
  <si>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</si>
  <si>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</si>
  <si>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</si>
  <si>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</si>
  <si>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</si>
  <si>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</si>
  <si>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</si>
  <si>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</si>
  <si>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</si>
  <si>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</si>
  <si>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</si>
  <si>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</si>
  <si>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</si>
  <si>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</si>
  <si>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</si>
  <si>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</si>
  <si>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</si>
  <si>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</si>
  <si>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</si>
  <si>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</si>
  <si>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</si>
  <si>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</si>
  <si>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</si>
  <si>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</si>
  <si>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</si>
  <si>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</si>
  <si>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</si>
  <si>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№ 030-25</t>
  </si>
  <si>
    <t>на поставку лекарственных препаратов антианемических</t>
  </si>
  <si>
    <t>4-Нитро-N-[(1RS)-1-(4-фторфенил)-2-(1-этилпиперидин-4-ил)этил] бензамида гидрохлорид</t>
  </si>
  <si>
    <t xml:space="preserve">КП вх.№ 71/с от 24.02.2025 </t>
  </si>
  <si>
    <t>КП вх.№ 70/с от 24.02.2025</t>
  </si>
  <si>
    <t xml:space="preserve">КП вх.№ 69/с от 24.02.2025 </t>
  </si>
  <si>
    <t>Начальная (максимальная) цена договора устанавливается в размере 243 033 (двести сорок три тысячи тридцать три) рубля 45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</si>
</sst>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85" zoomScaleNormal="85" zoomScalePageLayoutView="70" workbookViewId="0">
      <selection activeCell="G32" sqref="G32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7.5703125" style="1" customWidth="1"/>
    <col min="8" max="10" width="16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9" customWidth="1"/>
    <col min="17" max="17" width="12.5703125" style="9" customWidth="1"/>
    <col min="18" max="18" width="10.28515625" style="9" customWidth="1"/>
    <col min="19" max="19" width="22.42578125" style="9" bestFit="1" customWidth="1"/>
    <col min="20" max="20" width="17.5703125" style="1" customWidth="1"/>
    <col min="21" max="21" width="10.7109375" style="9" bestFit="1" customWidth="1"/>
    <col min="22" max="22" width="11.28515625" style="9" bestFit="1" customWidth="1"/>
    <col min="23" max="23" width="10.7109375" style="9" bestFit="1" customWidth="1"/>
    <col min="24" max="24" width="11.7109375" style="9" bestFit="1" customWidth="1"/>
    <col min="25" max="25" width="10.7109375" style="9" bestFit="1" customWidth="1"/>
    <col min="26" max="16384" width="9.140625" style="9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6" t="s">
        <v>37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22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21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36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13</v>
      </c>
    </row>
    <row r="8" spans="1:20" x14ac:dyDescent="0.25">
      <c r="T8" s="17" t="s">
        <v>16</v>
      </c>
    </row>
    <row r="9" spans="1:20" x14ac:dyDescent="0.25">
      <c r="T9" s="17" t="s">
        <v>14</v>
      </c>
    </row>
    <row r="11" spans="1:20" ht="28.9" customHeight="1" x14ac:dyDescent="0.25">
      <c r="Q11" s="27" t="s">
        <v>30</v>
      </c>
      <c r="R11" s="27"/>
      <c r="S11" s="18"/>
      <c r="T11" s="16" t="s">
        <v>31</v>
      </c>
    </row>
    <row r="13" spans="1:20" x14ac:dyDescent="0.25">
      <c r="B13" s="31" t="s">
        <v>15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0" hidden="1" x14ac:dyDescent="0.25"/>
    <row r="16" spans="1:20" ht="30" x14ac:dyDescent="0.25">
      <c r="A16" s="35" t="s">
        <v>11</v>
      </c>
      <c r="B16" s="36"/>
      <c r="C16" s="37">
        <f>SUM(T19:T19)</f>
        <v>243033.44999999998</v>
      </c>
      <c r="D16" s="36"/>
      <c r="E16" s="21" t="s">
        <v>41</v>
      </c>
      <c r="F16" s="23" t="s">
        <v>40</v>
      </c>
      <c r="G16" s="23" t="s">
        <v>39</v>
      </c>
      <c r="H16" s="22"/>
      <c r="I16" s="22"/>
      <c r="J16" s="22"/>
      <c r="K16" s="8"/>
      <c r="L16" s="8"/>
      <c r="M16" s="7"/>
      <c r="N16" s="7"/>
      <c r="O16" s="10"/>
      <c r="P16" s="13"/>
      <c r="Q16" s="13"/>
      <c r="R16" s="13"/>
      <c r="S16" s="13"/>
      <c r="T16" s="10"/>
    </row>
    <row r="17" spans="1:22" ht="30" customHeight="1" x14ac:dyDescent="0.25">
      <c r="A17" s="24" t="s">
        <v>0</v>
      </c>
      <c r="B17" s="24" t="s">
        <v>1</v>
      </c>
      <c r="C17" s="24" t="s">
        <v>2</v>
      </c>
      <c r="D17" s="24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29</v>
      </c>
      <c r="L17" s="10" t="s">
        <v>32</v>
      </c>
      <c r="M17" s="10" t="s">
        <v>33</v>
      </c>
      <c r="N17" s="10" t="s">
        <v>34</v>
      </c>
      <c r="O17" s="38" t="s">
        <v>12</v>
      </c>
      <c r="P17" s="24" t="s">
        <v>8</v>
      </c>
      <c r="Q17" s="24" t="s">
        <v>9</v>
      </c>
      <c r="R17" s="24" t="s">
        <v>10</v>
      </c>
      <c r="S17" s="24" t="s">
        <v>6</v>
      </c>
      <c r="T17" s="34" t="s">
        <v>7</v>
      </c>
    </row>
    <row r="18" spans="1:22" ht="54.75" customHeight="1" x14ac:dyDescent="0.25">
      <c r="A18" s="25"/>
      <c r="B18" s="25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8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39"/>
      <c r="P18" s="24"/>
      <c r="Q18" s="24"/>
      <c r="R18" s="24"/>
      <c r="S18" s="24"/>
      <c r="T18" s="34"/>
    </row>
    <row r="19" spans="1:22" ht="45" x14ac:dyDescent="0.25">
      <c r="A19" s="11">
        <v>1</v>
      </c>
      <c r="B19" s="15" t="s">
        <v>38</v>
      </c>
      <c r="C19" s="19" t="s">
        <v>35</v>
      </c>
      <c r="D19" s="20">
        <v>15</v>
      </c>
      <c r="E19" s="23">
        <v>15752</v>
      </c>
      <c r="F19" s="23">
        <v>16224.56</v>
      </c>
      <c r="G19" s="23">
        <v>16630.13</v>
      </c>
      <c r="H19" s="8"/>
      <c r="I19" s="8"/>
      <c r="J19" s="8"/>
      <c r="K19" s="8"/>
      <c r="L19" s="8"/>
      <c r="M19" s="8"/>
      <c r="N19" s="10"/>
      <c r="O19" s="10">
        <f>ROUND(AVERAGE(E19:N19),2)</f>
        <v>16202.23</v>
      </c>
      <c r="P19" s="13">
        <f xml:space="preserve"> COUNT(E19:I19)</f>
        <v>3</v>
      </c>
      <c r="Q19" s="13">
        <f>STDEV(E19:G19)</f>
        <v>439.49066645379446</v>
      </c>
      <c r="R19" s="13">
        <f t="shared" ref="R19" si="0">Q19/O19*100</f>
        <v>2.712531956735551</v>
      </c>
      <c r="S19" s="13" t="str">
        <f t="shared" ref="S19" si="1">IF(R19&lt;33,"ОДНОРОДНЫЕ","НЕОДНОРОДНЫЕ")</f>
        <v>ОДНОРОДНЫЕ</v>
      </c>
      <c r="T19" s="10">
        <f t="shared" ref="T19" si="2">D19*O19</f>
        <v>243033.44999999998</v>
      </c>
    </row>
    <row r="20" spans="1:22" x14ac:dyDescent="0.25">
      <c r="E20" s="9"/>
      <c r="F20" s="9"/>
      <c r="G20" s="9"/>
      <c r="U20" s="6"/>
      <c r="V20" s="1"/>
    </row>
    <row r="21" spans="1:22" x14ac:dyDescent="0.25">
      <c r="A21" s="32" t="s">
        <v>18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V21" s="6"/>
    </row>
    <row r="22" spans="1:22" x14ac:dyDescent="0.25">
      <c r="A22" s="33" t="s">
        <v>17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2" ht="1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"/>
    </row>
    <row r="24" spans="1:22" s="18" customFormat="1" x14ac:dyDescent="0.25">
      <c r="A24" s="28" t="s">
        <v>42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"/>
      <c r="V24" s="2"/>
    </row>
    <row r="25" spans="1:22" x14ac:dyDescent="0.25">
      <c r="R25" s="6"/>
      <c r="S25" s="6"/>
    </row>
    <row r="27" spans="1:22" x14ac:dyDescent="0.25">
      <c r="Q27" s="6"/>
    </row>
    <row r="28" spans="1:22" x14ac:dyDescent="0.25">
      <c r="R28" s="6"/>
      <c r="S28" s="6"/>
    </row>
    <row r="29" spans="1:22" x14ac:dyDescent="0.25">
      <c r="R29" s="6"/>
    </row>
    <row r="30" spans="1:22" x14ac:dyDescent="0.25">
      <c r="P30" s="6"/>
    </row>
    <row r="36" spans="19:19" x14ac:dyDescent="0.25">
      <c r="S36" s="6"/>
    </row>
  </sheetData>
  <mergeCells count="18"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2025-02-26T08:36:22Z</dcterms:modified>
</cp:coreProperties>
</file>