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O19" i="1"/>
  <c r="C16" i="1"/>
  <c r="P19" i="1" l="1"/>
  <c r="T19" i="1" l="1"/>
  <c r="R19" i="1" l="1"/>
  <c r="S19" i="1" s="1"/>
</calcChain>
</file>

<file path=xl/sharedStrings.xml><?xml version="1.0" encoding="utf-8"?>
<sst xmlns="http://schemas.openxmlformats.org/spreadsheetml/2006/main" count="52" uniqueCount="42">
  <si>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</si>
  <si>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</si>
  <si>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</si>
  <si>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</si>
  <si>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</si>
  <si>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</si>
  <si>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</si>
  <si>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</si>
  <si>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</si>
  <si>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</si>
  <si>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</si>
  <si>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</si>
  <si>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</si>
  <si>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</si>
  <si>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</si>
  <si>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</si>
  <si>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</si>
  <si>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</si>
  <si>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</si>
  <si>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</si>
  <si>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</si>
  <si>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</si>
  <si>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</si>
  <si>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</si>
  <si>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</si>
  <si>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</si>
  <si>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</si>
  <si>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</si>
  <si>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</si>
  <si>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</si>
  <si>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</si>
  <si>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</si>
  <si>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</si>
  <si>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</si>
  <si>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</si>
  <si>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</si>
  <si>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027-25</t>
  </si>
  <si>
    <t>на поставку лекарственных препаратов для лечения нервной системы прочих</t>
  </si>
  <si>
    <t>Инозин+никотинамид+рибофлавин+янтарная кислота</t>
  </si>
  <si>
    <t>Система электронного заказа "ФармКомандир" 13.02.2025</t>
  </si>
  <si>
    <t>Государственный реестр предельных отпускных цен 13.02.2025</t>
  </si>
  <si>
    <t>Начальная (максимальная) цена договора устанавливается в размере 555732 руб. (пятьсот пятьдесят пять тысяч семьсот тридцать два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</si>
</sst>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5" zoomScaleNormal="85" zoomScalePageLayoutView="70" workbookViewId="0">
      <selection activeCell="F28" sqref="F28:F32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6" t="s">
        <v>37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27" t="s">
        <v>30</v>
      </c>
      <c r="R11" s="27"/>
      <c r="S11" s="18"/>
      <c r="T11" s="16" t="s">
        <v>31</v>
      </c>
    </row>
    <row r="13" spans="1:20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75" x14ac:dyDescent="0.25">
      <c r="A16" s="35" t="s">
        <v>11</v>
      </c>
      <c r="B16" s="36"/>
      <c r="C16" s="37">
        <f>SUM(T19:T19)</f>
        <v>555732</v>
      </c>
      <c r="D16" s="36"/>
      <c r="E16" s="21" t="s">
        <v>40</v>
      </c>
      <c r="F16" s="21" t="s">
        <v>39</v>
      </c>
      <c r="G16" s="21" t="s">
        <v>39</v>
      </c>
      <c r="H16" s="22"/>
      <c r="I16" s="22"/>
      <c r="J16" s="22"/>
      <c r="K16" s="8"/>
      <c r="L16" s="8"/>
      <c r="M16" s="7"/>
      <c r="N16" s="7"/>
      <c r="O16" s="10"/>
      <c r="P16" s="13"/>
      <c r="Q16" s="13"/>
      <c r="R16" s="13"/>
      <c r="S16" s="13"/>
      <c r="T16" s="10"/>
    </row>
    <row r="17" spans="1:22" ht="30" customHeight="1" x14ac:dyDescent="0.25">
      <c r="A17" s="24" t="s">
        <v>0</v>
      </c>
      <c r="B17" s="24" t="s">
        <v>1</v>
      </c>
      <c r="C17" s="24" t="s">
        <v>2</v>
      </c>
      <c r="D17" s="24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10" t="s">
        <v>32</v>
      </c>
      <c r="M17" s="10" t="s">
        <v>33</v>
      </c>
      <c r="N17" s="10" t="s">
        <v>34</v>
      </c>
      <c r="O17" s="38" t="s">
        <v>12</v>
      </c>
      <c r="P17" s="24" t="s">
        <v>8</v>
      </c>
      <c r="Q17" s="24" t="s">
        <v>9</v>
      </c>
      <c r="R17" s="24" t="s">
        <v>10</v>
      </c>
      <c r="S17" s="24" t="s">
        <v>6</v>
      </c>
      <c r="T17" s="34" t="s">
        <v>7</v>
      </c>
    </row>
    <row r="18" spans="1:22" ht="54.75" customHeight="1" x14ac:dyDescent="0.25">
      <c r="A18" s="25"/>
      <c r="B18" s="25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8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39"/>
      <c r="P18" s="24"/>
      <c r="Q18" s="24"/>
      <c r="R18" s="24"/>
      <c r="S18" s="24"/>
      <c r="T18" s="34"/>
    </row>
    <row r="19" spans="1:22" ht="30" x14ac:dyDescent="0.25">
      <c r="A19" s="11">
        <v>1</v>
      </c>
      <c r="B19" s="15" t="s">
        <v>38</v>
      </c>
      <c r="C19" s="19" t="s">
        <v>35</v>
      </c>
      <c r="D19" s="20">
        <v>400</v>
      </c>
      <c r="E19" s="23">
        <v>1397.5930000000001</v>
      </c>
      <c r="F19" s="23">
        <v>1385.19</v>
      </c>
      <c r="G19" s="23">
        <v>1385.22</v>
      </c>
      <c r="H19" s="8"/>
      <c r="I19" s="8"/>
      <c r="J19" s="8"/>
      <c r="K19" s="8"/>
      <c r="L19" s="8"/>
      <c r="M19" s="8"/>
      <c r="N19" s="10"/>
      <c r="O19" s="10">
        <f>ROUND(AVERAGE(E19:N19),2)</f>
        <v>1389.33</v>
      </c>
      <c r="P19" s="13">
        <f xml:space="preserve"> COUNT(E19:I19)</f>
        <v>3</v>
      </c>
      <c r="Q19" s="13">
        <f>STDEV(E19:G19)</f>
        <v>7.1522308640964329</v>
      </c>
      <c r="R19" s="13">
        <f t="shared" ref="R19" si="0">Q19/O19*100</f>
        <v>0.51479712264878996</v>
      </c>
      <c r="S19" s="13" t="str">
        <f t="shared" ref="S19" si="1">IF(R19&lt;33,"ОДНОРОДНЫЕ","НЕОДНОРОДНЫЕ")</f>
        <v>ОДНОРОДНЫЕ</v>
      </c>
      <c r="T19" s="10">
        <f t="shared" ref="T19" si="2">D19*O19</f>
        <v>555732</v>
      </c>
    </row>
    <row r="20" spans="1:22" x14ac:dyDescent="0.25">
      <c r="E20" s="9"/>
      <c r="F20" s="9"/>
      <c r="G20" s="9"/>
      <c r="U20" s="6"/>
      <c r="V20" s="1"/>
    </row>
    <row r="21" spans="1:22" x14ac:dyDescent="0.25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6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 ht="1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"/>
    </row>
    <row r="24" spans="1:22" s="18" customFormat="1" x14ac:dyDescent="0.25">
      <c r="A24" s="28" t="s">
        <v>41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28" spans="1:22" x14ac:dyDescent="0.25">
      <c r="R28" s="6"/>
      <c r="S28" s="6"/>
    </row>
    <row r="29" spans="1:22" x14ac:dyDescent="0.25">
      <c r="R29" s="6"/>
    </row>
    <row r="30" spans="1:22" x14ac:dyDescent="0.25">
      <c r="P30" s="6"/>
    </row>
  </sheetData>
  <mergeCells count="18"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2025-02-24T11:06:08Z</dcterms:modified>
</cp:coreProperties>
</file>