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0730" windowHeight="1176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30" i="1" l="1"/>
  <c r="I30" i="1"/>
  <c r="H30" i="1"/>
  <c r="M30" i="1" s="1"/>
  <c r="J23" i="1"/>
  <c r="I23" i="1"/>
  <c r="H23" i="1"/>
  <c r="M23" i="1" s="1"/>
  <c r="J22" i="1"/>
  <c r="I22" i="1"/>
  <c r="H22" i="1"/>
  <c r="M22" i="1" s="1"/>
  <c r="J21" i="1"/>
  <c r="I21" i="1"/>
  <c r="H21" i="1"/>
  <c r="M21" i="1" s="1"/>
  <c r="H24" i="1"/>
  <c r="M24" i="1" s="1"/>
  <c r="I24" i="1"/>
  <c r="J24" i="1"/>
  <c r="K24" i="1" s="1"/>
  <c r="L24" i="1" s="1"/>
  <c r="H25" i="1"/>
  <c r="I25" i="1"/>
  <c r="J25" i="1"/>
  <c r="H26" i="1"/>
  <c r="M26" i="1" s="1"/>
  <c r="I26" i="1"/>
  <c r="J26" i="1"/>
  <c r="K26" i="1" s="1"/>
  <c r="L26" i="1" s="1"/>
  <c r="K25" i="1" l="1"/>
  <c r="L25" i="1" s="1"/>
  <c r="K30" i="1"/>
  <c r="L30" i="1" s="1"/>
  <c r="M25" i="1"/>
  <c r="K23" i="1"/>
  <c r="L23" i="1" s="1"/>
  <c r="K22" i="1"/>
  <c r="L22" i="1" s="1"/>
  <c r="K21" i="1"/>
  <c r="L21" i="1" s="1"/>
  <c r="E32" i="1"/>
  <c r="H31" i="1"/>
  <c r="M31" i="1" s="1"/>
  <c r="I31" i="1"/>
  <c r="J31" i="1"/>
  <c r="K31" i="1" l="1"/>
  <c r="L31" i="1" s="1"/>
  <c r="J29" i="1"/>
  <c r="I29" i="1"/>
  <c r="H29" i="1"/>
  <c r="M29" i="1" s="1"/>
  <c r="J28" i="1"/>
  <c r="I28" i="1"/>
  <c r="H28" i="1"/>
  <c r="M28" i="1" s="1"/>
  <c r="J27" i="1"/>
  <c r="I27" i="1"/>
  <c r="H27" i="1"/>
  <c r="M27" i="1" s="1"/>
  <c r="K29" i="1" l="1"/>
  <c r="L29" i="1" s="1"/>
  <c r="K28" i="1"/>
  <c r="L28" i="1" s="1"/>
  <c r="K27" i="1"/>
  <c r="L27" i="1" s="1"/>
  <c r="H20" i="1" l="1"/>
  <c r="M20" i="1" l="1"/>
  <c r="M32" i="1" s="1"/>
  <c r="I20" i="1"/>
  <c r="J20" i="1"/>
  <c r="G32" i="1"/>
  <c r="F32" i="1"/>
  <c r="K20" i="1" l="1"/>
  <c r="L20" i="1" s="1"/>
</calcChain>
</file>

<file path=xl/sharedStrings.xml><?xml version="1.0" encoding="utf-8"?>
<sst xmlns="http://schemas.openxmlformats.org/spreadsheetml/2006/main" count="59" uniqueCount="47">
  <si>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</si>
  <si>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</si>
  <si>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</si>
  <si>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</si>
  <si>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</si>
  <si>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</si>
  <si>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</si>
  <si>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</si>
  <si>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</si>
  <si>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</si>
  <si>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</si>
  <si>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</si>
  <si>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</si>
  <si>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</si>
  <si>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</si>
  <si>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</si>
  <si>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</si>
  <si>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</si>
  <si>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</si>
  <si>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</si>
  <si>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</si>
  <si>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</si>
  <si>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</si>
  <si>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</si>
  <si>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</si>
  <si>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</si>
  <si>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</si>
  <si>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шт</t>
  </si>
  <si>
    <t>№ 026-25</t>
  </si>
  <si>
    <t>на поставку медицинских перевязочных материалов</t>
  </si>
  <si>
    <t>Бинт марлевый 5*10 нестерильный</t>
  </si>
  <si>
    <t>Бинт марлевый 7*14 нестерильный</t>
  </si>
  <si>
    <t>Бинт марлевый стерильный 5*10</t>
  </si>
  <si>
    <t>Бинт марлевый стерильный 7*14</t>
  </si>
  <si>
    <t>Марля</t>
  </si>
  <si>
    <t xml:space="preserve">Марля </t>
  </si>
  <si>
    <t>Лейкопластырь 3*500</t>
  </si>
  <si>
    <t>Лейкопластырь 5*500</t>
  </si>
  <si>
    <t>Салфетка марлевая стерильная</t>
  </si>
  <si>
    <t>Лейкопластырь бактерицидный 6*10</t>
  </si>
  <si>
    <t>Лейкопластырь бактерицидный 1,9*7,2</t>
  </si>
  <si>
    <t>шт.</t>
  </si>
  <si>
    <t>щт</t>
  </si>
  <si>
    <t>КП вх. № 370-02/25 от 14.02.2025</t>
  </si>
  <si>
    <t>КП вх. № 369-02/25 от 14.02.2025</t>
  </si>
  <si>
    <t>КП вх. № 371-02/25 от 14.02.2025</t>
  </si>
  <si>
    <t>Исходя из имеющегося у Заказчика объёма финансового обеспечения для осуществления закупки НМЦД устанавливается в размере 914518 руб. (девятьсот четырнадцать тысяч пятьсот восемнадцать рублей 00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</si>
</sst>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/>
    </xf>
    <xf numFmtId="164" fontId="1" fillId="0" borderId="5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</cellXfs>
  <cellStyles count="1">
    <cellStyle name="Обычный" xfId="0" builtinId="0"/>
  </cellStyles>
  <dxfs count="10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5"/>
  <sheetViews>
    <sheetView tabSelected="1" topLeftCell="A7" zoomScaleNormal="100" zoomScalePageLayoutView="70" workbookViewId="0">
      <selection activeCell="A37" sqref="A37:XFD37"/>
    </sheetView>
  </sheetViews>
  <sheetFormatPr defaultRowHeight="15" x14ac:dyDescent="0.25"/>
  <cols>
    <col min="1" max="1" width="6.140625" style="10" bestFit="1" customWidth="1"/>
    <col min="2" max="2" width="44.140625" style="10" bestFit="1" customWidth="1"/>
    <col min="3" max="3" width="9.5703125" style="10" customWidth="1"/>
    <col min="4" max="4" width="7.140625" style="10" bestFit="1" customWidth="1"/>
    <col min="5" max="7" width="20.42578125" style="1" customWidth="1"/>
    <col min="8" max="8" width="13.7109375" style="1" customWidth="1"/>
    <col min="9" max="9" width="9.42578125" style="10" customWidth="1"/>
    <col min="10" max="10" width="12.5703125" style="10" customWidth="1"/>
    <col min="11" max="11" width="10.28515625" style="10" customWidth="1"/>
    <col min="12" max="12" width="22.42578125" style="10" bestFit="1" customWidth="1"/>
    <col min="13" max="13" width="17.5703125" style="1" customWidth="1"/>
    <col min="14" max="14" width="10.85546875" style="10" bestFit="1" customWidth="1"/>
    <col min="15" max="15" width="11.7109375" style="10" bestFit="1" customWidth="1"/>
    <col min="16" max="16" width="10.7109375" style="10" bestFit="1" customWidth="1"/>
    <col min="17" max="17" width="11.7109375" style="10" bestFit="1" customWidth="1"/>
    <col min="18" max="18" width="10.7109375" style="10" bestFit="1" customWidth="1"/>
    <col min="19" max="16384" width="9.140625" style="10"/>
  </cols>
  <sheetData>
    <row r="1" spans="2:13" x14ac:dyDescent="0.25">
      <c r="M1" s="8" t="s">
        <v>20</v>
      </c>
    </row>
    <row r="2" spans="2:13" ht="14.45" customHeight="1" x14ac:dyDescent="0.25">
      <c r="M2" s="8" t="s">
        <v>21</v>
      </c>
    </row>
    <row r="3" spans="2:13" x14ac:dyDescent="0.25">
      <c r="E3" s="40" t="s">
        <v>29</v>
      </c>
      <c r="F3" s="40"/>
      <c r="G3" s="40"/>
      <c r="H3" s="40"/>
      <c r="I3" s="40"/>
      <c r="J3" s="40"/>
      <c r="K3" s="40"/>
      <c r="L3" s="40"/>
      <c r="M3" s="40"/>
    </row>
    <row r="4" spans="2:13" x14ac:dyDescent="0.25">
      <c r="G4" s="5"/>
      <c r="H4" s="5"/>
      <c r="I4" s="4"/>
      <c r="J4" s="4"/>
      <c r="K4" s="4"/>
      <c r="L4" s="4"/>
      <c r="M4" s="9" t="s">
        <v>23</v>
      </c>
    </row>
    <row r="5" spans="2:13" x14ac:dyDescent="0.25">
      <c r="G5" s="5"/>
      <c r="H5" s="5"/>
      <c r="I5" s="4"/>
      <c r="J5" s="4"/>
      <c r="K5" s="4"/>
      <c r="L5" s="4"/>
      <c r="M5" s="9" t="s">
        <v>22</v>
      </c>
    </row>
    <row r="6" spans="2:13" ht="14.45" customHeight="1" x14ac:dyDescent="0.25">
      <c r="G6" s="5"/>
      <c r="H6" s="5"/>
      <c r="I6" s="4"/>
      <c r="J6" s="4"/>
      <c r="K6" s="4"/>
      <c r="L6" s="4"/>
      <c r="M6" s="9" t="s">
        <v>28</v>
      </c>
    </row>
    <row r="7" spans="2:13" x14ac:dyDescent="0.25">
      <c r="G7" s="5"/>
      <c r="H7" s="5"/>
      <c r="I7" s="4"/>
      <c r="J7" s="4"/>
      <c r="K7" s="4"/>
      <c r="L7" s="4"/>
      <c r="M7" s="5"/>
    </row>
    <row r="8" spans="2:13" x14ac:dyDescent="0.25">
      <c r="G8" s="5"/>
      <c r="H8" s="5"/>
      <c r="I8" s="4"/>
      <c r="J8" s="4"/>
      <c r="K8" s="4"/>
      <c r="L8" s="4"/>
      <c r="M8" s="6" t="s">
        <v>12</v>
      </c>
    </row>
    <row r="9" spans="2:13" x14ac:dyDescent="0.25">
      <c r="M9" s="2" t="s">
        <v>17</v>
      </c>
    </row>
    <row r="10" spans="2:13" x14ac:dyDescent="0.25">
      <c r="M10" s="2" t="s">
        <v>13</v>
      </c>
    </row>
    <row r="12" spans="2:13" ht="28.9" customHeight="1" x14ac:dyDescent="0.25">
      <c r="J12" s="44" t="s">
        <v>16</v>
      </c>
      <c r="K12" s="44"/>
      <c r="M12" s="1" t="s">
        <v>14</v>
      </c>
    </row>
    <row r="14" spans="2:13" x14ac:dyDescent="0.25">
      <c r="B14" s="44" t="s">
        <v>15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</row>
    <row r="15" spans="2:13" hidden="1" x14ac:dyDescent="0.25"/>
    <row r="17" spans="1:17" ht="54.6" customHeight="1" x14ac:dyDescent="0.25">
      <c r="A17" s="47"/>
      <c r="B17" s="48"/>
      <c r="C17" s="49"/>
      <c r="D17" s="48"/>
      <c r="E17" s="14" t="s">
        <v>43</v>
      </c>
      <c r="F17" s="14" t="s">
        <v>44</v>
      </c>
      <c r="G17" s="14" t="s">
        <v>45</v>
      </c>
      <c r="H17" s="12"/>
      <c r="I17" s="15"/>
      <c r="J17" s="15"/>
      <c r="K17" s="15"/>
      <c r="L17" s="15"/>
      <c r="M17" s="12"/>
    </row>
    <row r="18" spans="1:17" ht="30" customHeight="1" x14ac:dyDescent="0.25">
      <c r="A18" s="38" t="s">
        <v>0</v>
      </c>
      <c r="B18" s="38" t="s">
        <v>1</v>
      </c>
      <c r="C18" s="38" t="s">
        <v>2</v>
      </c>
      <c r="D18" s="38"/>
      <c r="E18" s="26" t="s">
        <v>24</v>
      </c>
      <c r="F18" s="26" t="s">
        <v>25</v>
      </c>
      <c r="G18" s="26" t="s">
        <v>26</v>
      </c>
      <c r="H18" s="50" t="s">
        <v>11</v>
      </c>
      <c r="I18" s="38" t="s">
        <v>8</v>
      </c>
      <c r="J18" s="38" t="s">
        <v>9</v>
      </c>
      <c r="K18" s="38" t="s">
        <v>10</v>
      </c>
      <c r="L18" s="38" t="s">
        <v>6</v>
      </c>
      <c r="M18" s="46" t="s">
        <v>7</v>
      </c>
    </row>
    <row r="19" spans="1:17" x14ac:dyDescent="0.25">
      <c r="A19" s="39"/>
      <c r="B19" s="39"/>
      <c r="C19" s="16" t="s">
        <v>3</v>
      </c>
      <c r="D19" s="16" t="s">
        <v>4</v>
      </c>
      <c r="E19" s="17" t="s">
        <v>5</v>
      </c>
      <c r="F19" s="17" t="s">
        <v>5</v>
      </c>
      <c r="G19" s="12" t="s">
        <v>5</v>
      </c>
      <c r="H19" s="51"/>
      <c r="I19" s="38"/>
      <c r="J19" s="38"/>
      <c r="K19" s="38"/>
      <c r="L19" s="38"/>
      <c r="M19" s="46"/>
    </row>
    <row r="20" spans="1:17" s="11" customFormat="1" x14ac:dyDescent="0.25">
      <c r="A20" s="18">
        <v>1</v>
      </c>
      <c r="B20" s="52" t="s">
        <v>30</v>
      </c>
      <c r="C20" s="27" t="s">
        <v>41</v>
      </c>
      <c r="D20" s="28">
        <v>3000</v>
      </c>
      <c r="E20" s="19">
        <v>22.1</v>
      </c>
      <c r="F20" s="12">
        <v>22.23</v>
      </c>
      <c r="G20" s="12">
        <v>22.36</v>
      </c>
      <c r="H20" s="12">
        <f>ROUND(AVERAGE(E20:G20),2)</f>
        <v>22.23</v>
      </c>
      <c r="I20" s="15">
        <f t="shared" ref="I20:I30" si="0" xml:space="preserve"> COUNT(E20:G20)</f>
        <v>3</v>
      </c>
      <c r="J20" s="15">
        <f t="shared" ref="J20:J30" si="1">STDEV(E20:G20)</f>
        <v>0.12999999999999901</v>
      </c>
      <c r="K20" s="15">
        <f t="shared" ref="K20:K30" si="2">J20/H20*100</f>
        <v>0.58479532163742243</v>
      </c>
      <c r="L20" s="15" t="str">
        <f t="shared" ref="L20:L30" si="3">IF(K20&lt;33,"ОДНОРОДНЫЕ","НЕОДНОРОДНЫЕ")</f>
        <v>ОДНОРОДНЫЕ</v>
      </c>
      <c r="M20" s="12">
        <f t="shared" ref="M20:M30" si="4">D20*H20</f>
        <v>66690</v>
      </c>
      <c r="O20" s="32"/>
      <c r="P20" s="32"/>
      <c r="Q20" s="13"/>
    </row>
    <row r="21" spans="1:17" s="36" customFormat="1" x14ac:dyDescent="0.25">
      <c r="A21" s="18">
        <v>2</v>
      </c>
      <c r="B21" s="52" t="s">
        <v>31</v>
      </c>
      <c r="C21" s="27" t="s">
        <v>41</v>
      </c>
      <c r="D21" s="28">
        <v>3000</v>
      </c>
      <c r="E21" s="19">
        <v>45.9</v>
      </c>
      <c r="F21" s="37">
        <v>46.17</v>
      </c>
      <c r="G21" s="37">
        <v>46.44</v>
      </c>
      <c r="H21" s="37">
        <f t="shared" ref="H21:H23" si="5">ROUND(AVERAGE(E21:G21),2)</f>
        <v>46.17</v>
      </c>
      <c r="I21" s="35">
        <f t="shared" si="0"/>
        <v>3</v>
      </c>
      <c r="J21" s="35">
        <f t="shared" si="1"/>
        <v>0.26999999999999957</v>
      </c>
      <c r="K21" s="35">
        <f t="shared" si="2"/>
        <v>0.58479532163742587</v>
      </c>
      <c r="L21" s="35" t="str">
        <f t="shared" si="3"/>
        <v>ОДНОРОДНЫЕ</v>
      </c>
      <c r="M21" s="37">
        <f t="shared" si="4"/>
        <v>138510</v>
      </c>
      <c r="O21" s="32"/>
      <c r="P21" s="32"/>
    </row>
    <row r="22" spans="1:17" s="36" customFormat="1" x14ac:dyDescent="0.25">
      <c r="A22" s="18">
        <v>3</v>
      </c>
      <c r="B22" s="52" t="s">
        <v>32</v>
      </c>
      <c r="C22" s="27" t="s">
        <v>41</v>
      </c>
      <c r="D22" s="28">
        <v>100</v>
      </c>
      <c r="E22" s="19">
        <v>23.8</v>
      </c>
      <c r="F22" s="37">
        <v>23.94</v>
      </c>
      <c r="G22" s="37">
        <v>24.08</v>
      </c>
      <c r="H22" s="37">
        <f t="shared" si="5"/>
        <v>23.94</v>
      </c>
      <c r="I22" s="35">
        <f t="shared" si="0"/>
        <v>3</v>
      </c>
      <c r="J22" s="35">
        <f t="shared" si="1"/>
        <v>0.13999999999999879</v>
      </c>
      <c r="K22" s="35">
        <f t="shared" si="2"/>
        <v>0.58479532163742187</v>
      </c>
      <c r="L22" s="35" t="str">
        <f t="shared" si="3"/>
        <v>ОДНОРОДНЫЕ</v>
      </c>
      <c r="M22" s="37">
        <f t="shared" si="4"/>
        <v>2394</v>
      </c>
      <c r="O22" s="32"/>
      <c r="P22" s="32"/>
    </row>
    <row r="23" spans="1:17" s="36" customFormat="1" x14ac:dyDescent="0.25">
      <c r="A23" s="18">
        <v>4</v>
      </c>
      <c r="B23" s="52" t="s">
        <v>33</v>
      </c>
      <c r="C23" s="27" t="s">
        <v>41</v>
      </c>
      <c r="D23" s="28">
        <v>100</v>
      </c>
      <c r="E23" s="19">
        <v>49.3</v>
      </c>
      <c r="F23" s="37">
        <v>49.59</v>
      </c>
      <c r="G23" s="37">
        <v>49.88</v>
      </c>
      <c r="H23" s="37">
        <f t="shared" si="5"/>
        <v>49.59</v>
      </c>
      <c r="I23" s="35">
        <f t="shared" si="0"/>
        <v>3</v>
      </c>
      <c r="J23" s="35">
        <f t="shared" si="1"/>
        <v>0.2900000000000027</v>
      </c>
      <c r="K23" s="35">
        <f t="shared" si="2"/>
        <v>0.58479532163743231</v>
      </c>
      <c r="L23" s="35" t="str">
        <f t="shared" si="3"/>
        <v>ОДНОРОДНЫЕ</v>
      </c>
      <c r="M23" s="37">
        <f t="shared" si="4"/>
        <v>4959</v>
      </c>
      <c r="O23" s="32"/>
      <c r="P23" s="32"/>
    </row>
    <row r="24" spans="1:17" s="36" customFormat="1" x14ac:dyDescent="0.25">
      <c r="A24" s="18">
        <v>5</v>
      </c>
      <c r="B24" s="52" t="s">
        <v>34</v>
      </c>
      <c r="C24" s="27" t="s">
        <v>27</v>
      </c>
      <c r="D24" s="28">
        <v>13</v>
      </c>
      <c r="E24" s="19">
        <v>39542</v>
      </c>
      <c r="F24" s="37">
        <v>39774.6</v>
      </c>
      <c r="G24" s="37">
        <v>40007.199999999997</v>
      </c>
      <c r="H24" s="37">
        <f t="shared" ref="H24:H26" si="6">ROUND(AVERAGE(E24:G24),2)</f>
        <v>39774.6</v>
      </c>
      <c r="I24" s="35">
        <f t="shared" ref="I24:I26" si="7" xml:space="preserve"> COUNT(E24:G24)</f>
        <v>3</v>
      </c>
      <c r="J24" s="35">
        <f t="shared" ref="J24:J26" si="8">STDEV(E24:G24)</f>
        <v>232.59999999999854</v>
      </c>
      <c r="K24" s="35">
        <f t="shared" ref="K24:K26" si="9">J24/H24*100</f>
        <v>0.5847953216374232</v>
      </c>
      <c r="L24" s="35" t="str">
        <f t="shared" ref="L24:L26" si="10">IF(K24&lt;33,"ОДНОРОДНЫЕ","НЕОДНОРОДНЫЕ")</f>
        <v>ОДНОРОДНЫЕ</v>
      </c>
      <c r="M24" s="37">
        <f t="shared" ref="M24:M26" si="11">D24*H24</f>
        <v>517069.8</v>
      </c>
      <c r="O24" s="32"/>
      <c r="P24" s="32"/>
    </row>
    <row r="25" spans="1:17" s="36" customFormat="1" x14ac:dyDescent="0.25">
      <c r="A25" s="18">
        <v>6</v>
      </c>
      <c r="B25" s="52" t="s">
        <v>34</v>
      </c>
      <c r="C25" s="27" t="s">
        <v>27</v>
      </c>
      <c r="D25" s="28">
        <v>2</v>
      </c>
      <c r="E25" s="19">
        <v>42500</v>
      </c>
      <c r="F25" s="37">
        <v>42750</v>
      </c>
      <c r="G25" s="37">
        <v>43000</v>
      </c>
      <c r="H25" s="37">
        <f t="shared" si="6"/>
        <v>42750</v>
      </c>
      <c r="I25" s="35">
        <f t="shared" si="7"/>
        <v>3</v>
      </c>
      <c r="J25" s="35">
        <f t="shared" si="8"/>
        <v>250</v>
      </c>
      <c r="K25" s="35">
        <f t="shared" si="9"/>
        <v>0.58479532163742687</v>
      </c>
      <c r="L25" s="35" t="str">
        <f t="shared" si="10"/>
        <v>ОДНОРОДНЫЕ</v>
      </c>
      <c r="M25" s="37">
        <f t="shared" si="11"/>
        <v>85500</v>
      </c>
      <c r="O25" s="32"/>
      <c r="P25" s="32"/>
    </row>
    <row r="26" spans="1:17" s="36" customFormat="1" x14ac:dyDescent="0.25">
      <c r="A26" s="18">
        <v>7</v>
      </c>
      <c r="B26" s="53" t="s">
        <v>35</v>
      </c>
      <c r="C26" s="27" t="s">
        <v>27</v>
      </c>
      <c r="D26" s="28">
        <v>40</v>
      </c>
      <c r="E26" s="19">
        <v>374</v>
      </c>
      <c r="F26" s="37">
        <v>376.2</v>
      </c>
      <c r="G26" s="37">
        <v>378.4</v>
      </c>
      <c r="H26" s="37">
        <f t="shared" si="6"/>
        <v>376.2</v>
      </c>
      <c r="I26" s="35">
        <f t="shared" si="7"/>
        <v>3</v>
      </c>
      <c r="J26" s="35">
        <f t="shared" si="8"/>
        <v>2.1999999999999886</v>
      </c>
      <c r="K26" s="35">
        <f t="shared" si="9"/>
        <v>0.58479532163742387</v>
      </c>
      <c r="L26" s="35" t="str">
        <f t="shared" si="10"/>
        <v>ОДНОРОДНЫЕ</v>
      </c>
      <c r="M26" s="37">
        <f t="shared" si="11"/>
        <v>15048</v>
      </c>
      <c r="O26" s="32"/>
      <c r="P26" s="32"/>
    </row>
    <row r="27" spans="1:17" s="29" customFormat="1" x14ac:dyDescent="0.25">
      <c r="A27" s="18">
        <v>8</v>
      </c>
      <c r="B27" s="52" t="s">
        <v>36</v>
      </c>
      <c r="C27" s="27" t="s">
        <v>27</v>
      </c>
      <c r="D27" s="28">
        <v>300</v>
      </c>
      <c r="E27" s="19">
        <v>49.96</v>
      </c>
      <c r="F27" s="30">
        <v>50.26</v>
      </c>
      <c r="G27" s="30">
        <v>50.55</v>
      </c>
      <c r="H27" s="30">
        <f t="shared" ref="H27:H30" si="12">ROUND(AVERAGE(E27:G27),2)</f>
        <v>50.26</v>
      </c>
      <c r="I27" s="31">
        <f t="shared" si="0"/>
        <v>3</v>
      </c>
      <c r="J27" s="31">
        <f t="shared" si="1"/>
        <v>0.29501412395567139</v>
      </c>
      <c r="K27" s="31">
        <f t="shared" si="2"/>
        <v>0.5869759728525098</v>
      </c>
      <c r="L27" s="31" t="str">
        <f t="shared" si="3"/>
        <v>ОДНОРОДНЫЕ</v>
      </c>
      <c r="M27" s="30">
        <f t="shared" si="4"/>
        <v>15078</v>
      </c>
      <c r="O27" s="32"/>
      <c r="P27" s="32"/>
    </row>
    <row r="28" spans="1:17" s="29" customFormat="1" x14ac:dyDescent="0.25">
      <c r="A28" s="18">
        <v>9</v>
      </c>
      <c r="B28" s="52" t="s">
        <v>37</v>
      </c>
      <c r="C28" s="27" t="s">
        <v>27</v>
      </c>
      <c r="D28" s="28">
        <v>600</v>
      </c>
      <c r="E28" s="19">
        <v>80.53</v>
      </c>
      <c r="F28" s="30">
        <v>81</v>
      </c>
      <c r="G28" s="30">
        <v>81.48</v>
      </c>
      <c r="H28" s="30">
        <f t="shared" si="12"/>
        <v>81</v>
      </c>
      <c r="I28" s="31">
        <f t="shared" si="0"/>
        <v>3</v>
      </c>
      <c r="J28" s="31">
        <f t="shared" si="1"/>
        <v>0.47500877184883089</v>
      </c>
      <c r="K28" s="31">
        <f t="shared" si="2"/>
        <v>0.58643058252942082</v>
      </c>
      <c r="L28" s="31" t="str">
        <f t="shared" si="3"/>
        <v>ОДНОРОДНЫЕ</v>
      </c>
      <c r="M28" s="30">
        <f t="shared" si="4"/>
        <v>48600</v>
      </c>
      <c r="O28" s="32"/>
      <c r="P28" s="32"/>
    </row>
    <row r="29" spans="1:17" s="29" customFormat="1" x14ac:dyDescent="0.25">
      <c r="A29" s="18">
        <v>10</v>
      </c>
      <c r="B29" s="52" t="s">
        <v>38</v>
      </c>
      <c r="C29" s="27" t="s">
        <v>27</v>
      </c>
      <c r="D29" s="28">
        <v>100</v>
      </c>
      <c r="E29" s="19">
        <v>243.1</v>
      </c>
      <c r="F29" s="30">
        <v>244.53</v>
      </c>
      <c r="G29" s="30">
        <v>245.96</v>
      </c>
      <c r="H29" s="30">
        <f t="shared" si="12"/>
        <v>244.53</v>
      </c>
      <c r="I29" s="31">
        <f t="shared" si="0"/>
        <v>3</v>
      </c>
      <c r="J29" s="31">
        <f t="shared" si="1"/>
        <v>1.4300000000000068</v>
      </c>
      <c r="K29" s="31">
        <f t="shared" si="2"/>
        <v>0.58479532163742975</v>
      </c>
      <c r="L29" s="31" t="str">
        <f t="shared" si="3"/>
        <v>ОДНОРОДНЫЕ</v>
      </c>
      <c r="M29" s="30">
        <f t="shared" si="4"/>
        <v>24453</v>
      </c>
      <c r="O29" s="32"/>
      <c r="P29" s="32"/>
    </row>
    <row r="30" spans="1:17" s="36" customFormat="1" x14ac:dyDescent="0.25">
      <c r="A30" s="18">
        <v>11</v>
      </c>
      <c r="B30" s="52" t="s">
        <v>39</v>
      </c>
      <c r="C30" s="27" t="s">
        <v>42</v>
      </c>
      <c r="D30" s="28">
        <v>150</v>
      </c>
      <c r="E30" s="19">
        <v>6.04</v>
      </c>
      <c r="F30" s="37">
        <v>6.07</v>
      </c>
      <c r="G30" s="37">
        <v>6.11</v>
      </c>
      <c r="H30" s="37">
        <f t="shared" si="12"/>
        <v>6.07</v>
      </c>
      <c r="I30" s="35">
        <f t="shared" si="0"/>
        <v>3</v>
      </c>
      <c r="J30" s="35">
        <f t="shared" si="1"/>
        <v>3.5118845842842597E-2</v>
      </c>
      <c r="K30" s="35">
        <f t="shared" si="2"/>
        <v>0.57856418192491921</v>
      </c>
      <c r="L30" s="35" t="str">
        <f t="shared" si="3"/>
        <v>ОДНОРОДНЫЕ</v>
      </c>
      <c r="M30" s="37">
        <f t="shared" si="4"/>
        <v>910.5</v>
      </c>
      <c r="O30" s="32"/>
      <c r="P30" s="32"/>
    </row>
    <row r="31" spans="1:17" s="29" customFormat="1" x14ac:dyDescent="0.25">
      <c r="A31" s="18">
        <v>12</v>
      </c>
      <c r="B31" s="52" t="s">
        <v>40</v>
      </c>
      <c r="C31" s="27" t="s">
        <v>41</v>
      </c>
      <c r="D31" s="28">
        <v>200</v>
      </c>
      <c r="E31" s="19">
        <v>3.4</v>
      </c>
      <c r="F31" s="30">
        <v>3.42</v>
      </c>
      <c r="G31" s="30">
        <v>3.44</v>
      </c>
      <c r="H31" s="34">
        <f t="shared" ref="H31" si="13">ROUND(AVERAGE(E31:G31),2)</f>
        <v>3.42</v>
      </c>
      <c r="I31" s="33">
        <f t="shared" ref="I31" si="14" xml:space="preserve"> COUNT(E31:G31)</f>
        <v>3</v>
      </c>
      <c r="J31" s="33">
        <f t="shared" ref="J31" si="15">STDEV(E31:G31)</f>
        <v>2.0000000000000018E-2</v>
      </c>
      <c r="K31" s="33">
        <f t="shared" ref="K31" si="16">J31/H31*100</f>
        <v>0.58479532163742742</v>
      </c>
      <c r="L31" s="33" t="str">
        <f t="shared" ref="L31" si="17">IF(K31&lt;33,"ОДНОРОДНЫЕ","НЕОДНОРОДНЫЕ")</f>
        <v>ОДНОРОДНЫЕ</v>
      </c>
      <c r="M31" s="34">
        <f t="shared" ref="M31" si="18">D31*H31</f>
        <v>684</v>
      </c>
      <c r="O31" s="32"/>
      <c r="P31" s="32"/>
    </row>
    <row r="32" spans="1:17" x14ac:dyDescent="0.25">
      <c r="A32" s="18"/>
      <c r="B32" s="20"/>
      <c r="C32" s="21"/>
      <c r="D32" s="22"/>
      <c r="E32" s="12">
        <f>SUMPRODUCT($D$20:$D$31,E20:E31)</f>
        <v>914518</v>
      </c>
      <c r="F32" s="12">
        <f>SUMPRODUCT($D$20:$D$31,F20:F31)</f>
        <v>919896.3</v>
      </c>
      <c r="G32" s="23">
        <f>SUMPRODUCT($D$20:$D$31,G20:G31)</f>
        <v>925279.1</v>
      </c>
      <c r="H32" s="12"/>
      <c r="I32" s="15"/>
      <c r="J32" s="15"/>
      <c r="K32" s="15"/>
      <c r="L32" s="15"/>
      <c r="M32" s="24">
        <f>SUM(M20:M31)</f>
        <v>919896.3</v>
      </c>
      <c r="O32" s="32"/>
      <c r="P32" s="32"/>
    </row>
    <row r="33" spans="1:16" x14ac:dyDescent="0.25">
      <c r="A33" s="4"/>
      <c r="B33" s="4"/>
      <c r="C33" s="4"/>
      <c r="D33" s="4"/>
      <c r="E33" s="5"/>
      <c r="F33" s="5"/>
      <c r="G33" s="5"/>
      <c r="H33" s="5"/>
      <c r="I33" s="4"/>
      <c r="J33" s="4"/>
      <c r="K33" s="4"/>
      <c r="L33" s="4"/>
      <c r="M33" s="5"/>
      <c r="O33" s="32"/>
      <c r="P33" s="32"/>
    </row>
    <row r="34" spans="1:16" x14ac:dyDescent="0.25">
      <c r="A34" s="45" t="s">
        <v>19</v>
      </c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O34" s="32"/>
      <c r="P34" s="32"/>
    </row>
    <row r="35" spans="1:16" x14ac:dyDescent="0.25">
      <c r="A35" s="43" t="s">
        <v>18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O35" s="32"/>
      <c r="P35" s="32"/>
    </row>
    <row r="36" spans="1:16" ht="15" customHeight="1" x14ac:dyDescent="0.25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O36" s="32"/>
      <c r="P36" s="32"/>
    </row>
    <row r="37" spans="1:16" s="4" customFormat="1" ht="37.5" customHeight="1" x14ac:dyDescent="0.25">
      <c r="A37" s="41" t="s">
        <v>46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3"/>
      <c r="O37" s="3"/>
    </row>
    <row r="38" spans="1:16" x14ac:dyDescent="0.25">
      <c r="A38" s="4"/>
      <c r="B38" s="4"/>
      <c r="C38" s="4"/>
      <c r="D38" s="4"/>
      <c r="E38" s="5"/>
      <c r="F38" s="5"/>
      <c r="G38" s="5"/>
      <c r="H38" s="5"/>
      <c r="I38" s="4"/>
      <c r="J38" s="4"/>
      <c r="K38" s="4"/>
      <c r="L38" s="4"/>
      <c r="M38" s="5"/>
    </row>
    <row r="39" spans="1:16" x14ac:dyDescent="0.25">
      <c r="A39" s="4"/>
      <c r="B39" s="4"/>
      <c r="C39" s="4"/>
      <c r="D39" s="4"/>
      <c r="E39" s="5"/>
      <c r="F39" s="5"/>
      <c r="G39" s="5"/>
      <c r="H39" s="5"/>
      <c r="I39" s="4"/>
      <c r="J39" s="25"/>
      <c r="K39" s="4"/>
      <c r="L39" s="4"/>
      <c r="M39" s="5"/>
    </row>
    <row r="40" spans="1:16" x14ac:dyDescent="0.25">
      <c r="A40" s="4"/>
      <c r="B40" s="4"/>
      <c r="C40" s="4"/>
      <c r="D40" s="4"/>
      <c r="E40" s="5"/>
      <c r="F40" s="5"/>
      <c r="G40" s="5"/>
      <c r="H40" s="5"/>
      <c r="I40" s="4"/>
      <c r="J40" s="4"/>
      <c r="K40" s="4"/>
      <c r="L40" s="4"/>
      <c r="M40" s="5"/>
    </row>
    <row r="41" spans="1:16" x14ac:dyDescent="0.25">
      <c r="A41" s="4"/>
      <c r="B41" s="4"/>
      <c r="C41" s="4"/>
      <c r="D41" s="4"/>
      <c r="E41" s="5"/>
      <c r="F41" s="5"/>
      <c r="G41" s="5"/>
      <c r="H41" s="5"/>
      <c r="I41" s="4"/>
      <c r="J41" s="4"/>
      <c r="K41" s="4"/>
      <c r="L41" s="4"/>
      <c r="M41" s="5"/>
    </row>
    <row r="43" spans="1:16" x14ac:dyDescent="0.25">
      <c r="L43" s="7"/>
    </row>
    <row r="45" spans="1:16" x14ac:dyDescent="0.25">
      <c r="L45" s="7"/>
    </row>
  </sheetData>
  <mergeCells count="18">
    <mergeCell ref="E3:M3"/>
    <mergeCell ref="A37:M37"/>
    <mergeCell ref="A36:M36"/>
    <mergeCell ref="J12:K12"/>
    <mergeCell ref="B14:L14"/>
    <mergeCell ref="A34:M34"/>
    <mergeCell ref="A35:M35"/>
    <mergeCell ref="M18:M19"/>
    <mergeCell ref="A17:B17"/>
    <mergeCell ref="C17:D17"/>
    <mergeCell ref="H18:H19"/>
    <mergeCell ref="I18:I19"/>
    <mergeCell ref="J18:J19"/>
    <mergeCell ref="K18:K19"/>
    <mergeCell ref="L18:L19"/>
    <mergeCell ref="A18:A19"/>
    <mergeCell ref="B18:B19"/>
    <mergeCell ref="C18:D18"/>
  </mergeCells>
  <conditionalFormatting sqref="L20 L32">
    <cfRule type="containsText" dxfId="71" priority="550" operator="containsText" text="НЕ">
      <formula>NOT(ISERROR(SEARCH("НЕ",L20)))</formula>
    </cfRule>
    <cfRule type="containsText" dxfId="70" priority="551" operator="containsText" text="ОДНОРОДНЫЕ">
      <formula>NOT(ISERROR(SEARCH("ОДНОРОДНЫЕ",L20)))</formula>
    </cfRule>
    <cfRule type="containsText" dxfId="69" priority="552" operator="containsText" text="НЕОДНОРОДНЫЕ">
      <formula>NOT(ISERROR(SEARCH("НЕОДНОРОДНЫЕ",L20)))</formula>
    </cfRule>
  </conditionalFormatting>
  <conditionalFormatting sqref="L20 L32">
    <cfRule type="containsText" dxfId="68" priority="547" operator="containsText" text="НЕОДНОРОДНЫЕ">
      <formula>NOT(ISERROR(SEARCH("НЕОДНОРОДНЫЕ",L20)))</formula>
    </cfRule>
    <cfRule type="containsText" dxfId="67" priority="548" operator="containsText" text="ОДНОРОДНЫЕ">
      <formula>NOT(ISERROR(SEARCH("ОДНОРОДНЫЕ",L20)))</formula>
    </cfRule>
    <cfRule type="containsText" dxfId="66" priority="549" operator="containsText" text="НЕОДНОРОДНЫЕ">
      <formula>NOT(ISERROR(SEARCH("НЕОДНОРОДНЫЕ",L20)))</formula>
    </cfRule>
  </conditionalFormatting>
  <conditionalFormatting sqref="L27">
    <cfRule type="containsText" dxfId="65" priority="334" operator="containsText" text="НЕ">
      <formula>NOT(ISERROR(SEARCH("НЕ",L27)))</formula>
    </cfRule>
    <cfRule type="containsText" dxfId="64" priority="335" operator="containsText" text="ОДНОРОДНЫЕ">
      <formula>NOT(ISERROR(SEARCH("ОДНОРОДНЫЕ",L27)))</formula>
    </cfRule>
    <cfRule type="containsText" dxfId="63" priority="336" operator="containsText" text="НЕОДНОРОДНЫЕ">
      <formula>NOT(ISERROR(SEARCH("НЕОДНОРОДНЫЕ",L27)))</formula>
    </cfRule>
  </conditionalFormatting>
  <conditionalFormatting sqref="L27">
    <cfRule type="containsText" dxfId="62" priority="331" operator="containsText" text="НЕОДНОРОДНЫЕ">
      <formula>NOT(ISERROR(SEARCH("НЕОДНОРОДНЫЕ",L27)))</formula>
    </cfRule>
    <cfRule type="containsText" dxfId="61" priority="332" operator="containsText" text="ОДНОРОДНЫЕ">
      <formula>NOT(ISERROR(SEARCH("ОДНОРОДНЫЕ",L27)))</formula>
    </cfRule>
    <cfRule type="containsText" dxfId="60" priority="333" operator="containsText" text="НЕОДНОРОДНЫЕ">
      <formula>NOT(ISERROR(SEARCH("НЕОДНОРОДНЫЕ",L27)))</formula>
    </cfRule>
  </conditionalFormatting>
  <conditionalFormatting sqref="L28">
    <cfRule type="containsText" dxfId="59" priority="328" operator="containsText" text="НЕ">
      <formula>NOT(ISERROR(SEARCH("НЕ",L28)))</formula>
    </cfRule>
    <cfRule type="containsText" dxfId="58" priority="329" operator="containsText" text="ОДНОРОДНЫЕ">
      <formula>NOT(ISERROR(SEARCH("ОДНОРОДНЫЕ",L28)))</formula>
    </cfRule>
    <cfRule type="containsText" dxfId="57" priority="330" operator="containsText" text="НЕОДНОРОДНЫЕ">
      <formula>NOT(ISERROR(SEARCH("НЕОДНОРОДНЫЕ",L28)))</formula>
    </cfRule>
  </conditionalFormatting>
  <conditionalFormatting sqref="L28">
    <cfRule type="containsText" dxfId="56" priority="325" operator="containsText" text="НЕОДНОРОДНЫЕ">
      <formula>NOT(ISERROR(SEARCH("НЕОДНОРОДНЫЕ",L28)))</formula>
    </cfRule>
    <cfRule type="containsText" dxfId="55" priority="326" operator="containsText" text="ОДНОРОДНЫЕ">
      <formula>NOT(ISERROR(SEARCH("ОДНОРОДНЫЕ",L28)))</formula>
    </cfRule>
    <cfRule type="containsText" dxfId="54" priority="327" operator="containsText" text="НЕОДНОРОДНЫЕ">
      <formula>NOT(ISERROR(SEARCH("НЕОДНОРОДНЫЕ",L28)))</formula>
    </cfRule>
  </conditionalFormatting>
  <conditionalFormatting sqref="L29 L31">
    <cfRule type="containsText" dxfId="53" priority="106" operator="containsText" text="НЕ">
      <formula>NOT(ISERROR(SEARCH("НЕ",L29)))</formula>
    </cfRule>
    <cfRule type="containsText" dxfId="52" priority="107" operator="containsText" text="ОДНОРОДНЫЕ">
      <formula>NOT(ISERROR(SEARCH("ОДНОРОДНЫЕ",L29)))</formula>
    </cfRule>
    <cfRule type="containsText" dxfId="51" priority="108" operator="containsText" text="НЕОДНОРОДНЫЕ">
      <formula>NOT(ISERROR(SEARCH("НЕОДНОРОДНЫЕ",L29)))</formula>
    </cfRule>
  </conditionalFormatting>
  <conditionalFormatting sqref="L29 L31">
    <cfRule type="containsText" dxfId="50" priority="103" operator="containsText" text="НЕОДНОРОДНЫЕ">
      <formula>NOT(ISERROR(SEARCH("НЕОДНОРОДНЫЕ",L29)))</formula>
    </cfRule>
    <cfRule type="containsText" dxfId="49" priority="104" operator="containsText" text="ОДНОРОДНЫЕ">
      <formula>NOT(ISERROR(SEARCH("ОДНОРОДНЫЕ",L29)))</formula>
    </cfRule>
    <cfRule type="containsText" dxfId="48" priority="105" operator="containsText" text="НЕОДНОРОДНЫЕ">
      <formula>NOT(ISERROR(SEARCH("НЕОДНОРОДНЫЕ",L29)))</formula>
    </cfRule>
  </conditionalFormatting>
  <conditionalFormatting sqref="L24">
    <cfRule type="containsText" dxfId="47" priority="40" operator="containsText" text="НЕ">
      <formula>NOT(ISERROR(SEARCH("НЕ",L24)))</formula>
    </cfRule>
    <cfRule type="containsText" dxfId="46" priority="41" operator="containsText" text="ОДНОРОДНЫЕ">
      <formula>NOT(ISERROR(SEARCH("ОДНОРОДНЫЕ",L24)))</formula>
    </cfRule>
    <cfRule type="containsText" dxfId="45" priority="42" operator="containsText" text="НЕОДНОРОДНЫЕ">
      <formula>NOT(ISERROR(SEARCH("НЕОДНОРОДНЫЕ",L24)))</formula>
    </cfRule>
  </conditionalFormatting>
  <conditionalFormatting sqref="L24">
    <cfRule type="containsText" dxfId="44" priority="37" operator="containsText" text="НЕОДНОРОДНЫЕ">
      <formula>NOT(ISERROR(SEARCH("НЕОДНОРОДНЫЕ",L24)))</formula>
    </cfRule>
    <cfRule type="containsText" dxfId="43" priority="38" operator="containsText" text="ОДНОРОДНЫЕ">
      <formula>NOT(ISERROR(SEARCH("ОДНОРОДНЫЕ",L24)))</formula>
    </cfRule>
    <cfRule type="containsText" dxfId="42" priority="39" operator="containsText" text="НЕОДНОРОДНЫЕ">
      <formula>NOT(ISERROR(SEARCH("НЕОДНОРОДНЫЕ",L24)))</formula>
    </cfRule>
  </conditionalFormatting>
  <conditionalFormatting sqref="L25">
    <cfRule type="containsText" dxfId="41" priority="34" operator="containsText" text="НЕ">
      <formula>NOT(ISERROR(SEARCH("НЕ",L25)))</formula>
    </cfRule>
    <cfRule type="containsText" dxfId="40" priority="35" operator="containsText" text="ОДНОРОДНЫЕ">
      <formula>NOT(ISERROR(SEARCH("ОДНОРОДНЫЕ",L25)))</formula>
    </cfRule>
    <cfRule type="containsText" dxfId="39" priority="36" operator="containsText" text="НЕОДНОРОДНЫЕ">
      <formula>NOT(ISERROR(SEARCH("НЕОДНОРОДНЫЕ",L25)))</formula>
    </cfRule>
  </conditionalFormatting>
  <conditionalFormatting sqref="L25">
    <cfRule type="containsText" dxfId="38" priority="31" operator="containsText" text="НЕОДНОРОДНЫЕ">
      <formula>NOT(ISERROR(SEARCH("НЕОДНОРОДНЫЕ",L25)))</formula>
    </cfRule>
    <cfRule type="containsText" dxfId="37" priority="32" operator="containsText" text="ОДНОРОДНЫЕ">
      <formula>NOT(ISERROR(SEARCH("ОДНОРОДНЫЕ",L25)))</formula>
    </cfRule>
    <cfRule type="containsText" dxfId="36" priority="33" operator="containsText" text="НЕОДНОРОДНЫЕ">
      <formula>NOT(ISERROR(SEARCH("НЕОДНОРОДНЫЕ",L25)))</formula>
    </cfRule>
  </conditionalFormatting>
  <conditionalFormatting sqref="L26">
    <cfRule type="containsText" dxfId="35" priority="28" operator="containsText" text="НЕ">
      <formula>NOT(ISERROR(SEARCH("НЕ",L26)))</formula>
    </cfRule>
    <cfRule type="containsText" dxfId="34" priority="29" operator="containsText" text="ОДНОРОДНЫЕ">
      <formula>NOT(ISERROR(SEARCH("ОДНОРОДНЫЕ",L26)))</formula>
    </cfRule>
    <cfRule type="containsText" dxfId="33" priority="30" operator="containsText" text="НЕОДНОРОДНЫЕ">
      <formula>NOT(ISERROR(SEARCH("НЕОДНОРОДНЫЕ",L26)))</formula>
    </cfRule>
  </conditionalFormatting>
  <conditionalFormatting sqref="L26">
    <cfRule type="containsText" dxfId="32" priority="25" operator="containsText" text="НЕОДНОРОДНЫЕ">
      <formula>NOT(ISERROR(SEARCH("НЕОДНОРОДНЫЕ",L26)))</formula>
    </cfRule>
    <cfRule type="containsText" dxfId="31" priority="26" operator="containsText" text="ОДНОРОДНЫЕ">
      <formula>NOT(ISERROR(SEARCH("ОДНОРОДНЫЕ",L26)))</formula>
    </cfRule>
    <cfRule type="containsText" dxfId="30" priority="27" operator="containsText" text="НЕОДНОРОДНЫЕ">
      <formula>NOT(ISERROR(SEARCH("НЕОДНОРОДНЫЕ",L26)))</formula>
    </cfRule>
  </conditionalFormatting>
  <conditionalFormatting sqref="L21">
    <cfRule type="containsText" dxfId="29" priority="22" operator="containsText" text="НЕ">
      <formula>NOT(ISERROR(SEARCH("НЕ",L21)))</formula>
    </cfRule>
    <cfRule type="containsText" dxfId="28" priority="23" operator="containsText" text="ОДНОРОДНЫЕ">
      <formula>NOT(ISERROR(SEARCH("ОДНОРОДНЫЕ",L21)))</formula>
    </cfRule>
    <cfRule type="containsText" dxfId="27" priority="24" operator="containsText" text="НЕОДНОРОДНЫЕ">
      <formula>NOT(ISERROR(SEARCH("НЕОДНОРОДНЫЕ",L21)))</formula>
    </cfRule>
  </conditionalFormatting>
  <conditionalFormatting sqref="L21">
    <cfRule type="containsText" dxfId="26" priority="19" operator="containsText" text="НЕОДНОРОДНЫЕ">
      <formula>NOT(ISERROR(SEARCH("НЕОДНОРОДНЫЕ",L21)))</formula>
    </cfRule>
    <cfRule type="containsText" dxfId="25" priority="20" operator="containsText" text="ОДНОРОДНЫЕ">
      <formula>NOT(ISERROR(SEARCH("ОДНОРОДНЫЕ",L21)))</formula>
    </cfRule>
    <cfRule type="containsText" dxfId="24" priority="21" operator="containsText" text="НЕОДНОРОДНЫЕ">
      <formula>NOT(ISERROR(SEARCH("НЕОДНОРОДНЫЕ",L21)))</formula>
    </cfRule>
  </conditionalFormatting>
  <conditionalFormatting sqref="L22">
    <cfRule type="containsText" dxfId="23" priority="16" operator="containsText" text="НЕ">
      <formula>NOT(ISERROR(SEARCH("НЕ",L22)))</formula>
    </cfRule>
    <cfRule type="containsText" dxfId="22" priority="17" operator="containsText" text="ОДНОРОДНЫЕ">
      <formula>NOT(ISERROR(SEARCH("ОДНОРОДНЫЕ",L22)))</formula>
    </cfRule>
    <cfRule type="containsText" dxfId="21" priority="18" operator="containsText" text="НЕОДНОРОДНЫЕ">
      <formula>NOT(ISERROR(SEARCH("НЕОДНОРОДНЫЕ",L22)))</formula>
    </cfRule>
  </conditionalFormatting>
  <conditionalFormatting sqref="L22">
    <cfRule type="containsText" dxfId="20" priority="13" operator="containsText" text="НЕОДНОРОДНЫЕ">
      <formula>NOT(ISERROR(SEARCH("НЕОДНОРОДНЫЕ",L22)))</formula>
    </cfRule>
    <cfRule type="containsText" dxfId="19" priority="14" operator="containsText" text="ОДНОРОДНЫЕ">
      <formula>NOT(ISERROR(SEARCH("ОДНОРОДНЫЕ",L22)))</formula>
    </cfRule>
    <cfRule type="containsText" dxfId="18" priority="15" operator="containsText" text="НЕОДНОРОДНЫЕ">
      <formula>NOT(ISERROR(SEARCH("НЕОДНОРОДНЫЕ",L22)))</formula>
    </cfRule>
  </conditionalFormatting>
  <conditionalFormatting sqref="L23">
    <cfRule type="containsText" dxfId="17" priority="10" operator="containsText" text="НЕ">
      <formula>NOT(ISERROR(SEARCH("НЕ",L23)))</formula>
    </cfRule>
    <cfRule type="containsText" dxfId="16" priority="11" operator="containsText" text="ОДНОРОДНЫЕ">
      <formula>NOT(ISERROR(SEARCH("ОДНОРОДНЫЕ",L23)))</formula>
    </cfRule>
    <cfRule type="containsText" dxfId="15" priority="12" operator="containsText" text="НЕОДНОРОДНЫЕ">
      <formula>NOT(ISERROR(SEARCH("НЕОДНОРОДНЫЕ",L23)))</formula>
    </cfRule>
  </conditionalFormatting>
  <conditionalFormatting sqref="L23">
    <cfRule type="containsText" dxfId="14" priority="7" operator="containsText" text="НЕОДНОРОДНЫЕ">
      <formula>NOT(ISERROR(SEARCH("НЕОДНОРОДНЫЕ",L23)))</formula>
    </cfRule>
    <cfRule type="containsText" dxfId="13" priority="8" operator="containsText" text="ОДНОРОДНЫЕ">
      <formula>NOT(ISERROR(SEARCH("ОДНОРОДНЫЕ",L23)))</formula>
    </cfRule>
    <cfRule type="containsText" dxfId="12" priority="9" operator="containsText" text="НЕОДНОРОДНЫЕ">
      <formula>NOT(ISERROR(SEARCH("НЕОДНОРОДНЫЕ",L23)))</formula>
    </cfRule>
  </conditionalFormatting>
  <conditionalFormatting sqref="L30">
    <cfRule type="containsText" dxfId="11" priority="4" operator="containsText" text="НЕ">
      <formula>NOT(ISERROR(SEARCH("НЕ",L30)))</formula>
    </cfRule>
    <cfRule type="containsText" dxfId="10" priority="5" operator="containsText" text="ОДНОРОДНЫЕ">
      <formula>NOT(ISERROR(SEARCH("ОДНОРОДНЫЕ",L30)))</formula>
    </cfRule>
    <cfRule type="containsText" dxfId="9" priority="6" operator="containsText" text="НЕОДНОРОДНЫЕ">
      <formula>NOT(ISERROR(SEARCH("НЕОДНОРОДНЫЕ",L30)))</formula>
    </cfRule>
  </conditionalFormatting>
  <conditionalFormatting sqref="L30">
    <cfRule type="containsText" dxfId="5" priority="1" operator="containsText" text="НЕОДНОРОДНЫЕ">
      <formula>NOT(ISERROR(SEARCH("НЕОДНОРОДНЫЕ",L30)))</formula>
    </cfRule>
    <cfRule type="containsText" dxfId="4" priority="2" operator="containsText" text="ОДНОРОДНЫЕ">
      <formula>NOT(ISERROR(SEARCH("ОДНОРОДНЫЕ",L30)))</formula>
    </cfRule>
    <cfRule type="containsText" dxfId="3" priority="3" operator="containsText" text="НЕОДНОРОДНЫЕ">
      <formula>NOT(ISERROR(SEARCH("НЕОДНОРОДНЫЕ",L30)))</formula>
    </cfRule>
  </conditionalFormatting>
  <pageMargins left="0.31496062992125984" right="0.19685039370078741" top="0.35433070866141736" bottom="0.35433070866141736" header="0.11811023622047245" footer="0.11811023622047245"/>
  <pageSetup paperSize="9" scale="70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2025-02-14T10:36:42Z</dcterms:modified>
</cp:coreProperties>
</file>