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H22" i="1" l="1"/>
  <c r="G22" i="1"/>
  <c r="F22" i="1"/>
  <c r="E22" i="1"/>
  <c r="O21" i="1" l="1"/>
  <c r="I22" i="1" l="1"/>
  <c r="L21" i="1" l="1"/>
  <c r="K21" i="1"/>
  <c r="M21" i="1" l="1"/>
  <c r="N21" i="1" s="1"/>
  <c r="O22" i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<sst xmlns="http://schemas.openxmlformats.org/spreadsheetml/2006/main" count="41" uniqueCount="37">
  <si>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</si>
  <si>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</si>
  <si>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</si>
  <si>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</si>
  <si>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</si>
  <si>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</si>
  <si>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</si>
  <si>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</si>
  <si>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</si>
  <si>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</si>
  <si>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</si>
  <si>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</si>
  <si>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</si>
  <si>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</si>
  <si>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</si>
  <si>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</si>
  <si>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</si>
  <si>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</si>
  <si>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</si>
  <si>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</si>
  <si>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</si>
  <si>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</si>
  <si>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</si>
  <si>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</si>
  <si>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</si>
  <si>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</si>
  <si>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</si>
  <si>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</si>
  <si>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</si>
  <si>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№ 024-25</t>
  </si>
  <si>
    <t>на оказание услуг по предоставлению доступа к облачному сервису «1С: Кабинет сотрудника» на 1000 мест</t>
  </si>
  <si>
    <t>Оказание услуг по предоставлению доступа к облачному сервису «1С: Кабинет сотрудника» на 1000 мест</t>
  </si>
  <si>
    <t>мес.</t>
  </si>
  <si>
    <t>КП вх. 346-02/25 от 13.02.2025</t>
  </si>
  <si>
    <t>КП вх. 347-02/25 от 13.02.2025</t>
  </si>
  <si>
    <t>КП вх. 348-02/25 от 13.02.2025</t>
  </si>
  <si>
    <t>Исходя из имеющегося у Заказчика объёма финансового обеспечения для осуществления закупки НМЦД устанавливается в размере 288000 руб. (двести восемьдесят восемь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</si>
</sst>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J21" sqref="J2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21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30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23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22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27" t="s">
        <v>29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12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17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13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4" t="s">
        <v>16</v>
      </c>
      <c r="M13" s="34"/>
      <c r="N13" s="12"/>
      <c r="O13" s="4" t="s">
        <v>14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4" t="s">
        <v>15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8"/>
      <c r="B18" s="39"/>
      <c r="C18" s="40"/>
      <c r="D18" s="39"/>
      <c r="E18" s="26" t="s">
        <v>33</v>
      </c>
      <c r="F18" s="32" t="s">
        <v>34</v>
      </c>
      <c r="G18" s="32" t="s">
        <v>35</v>
      </c>
      <c r="H18" s="26"/>
      <c r="I18" s="13"/>
      <c r="J18" s="13"/>
      <c r="K18" s="14"/>
      <c r="L18" s="14"/>
      <c r="M18" s="14"/>
      <c r="N18" s="14"/>
      <c r="O18" s="13"/>
    </row>
    <row r="19" spans="1:18" s="6" customFormat="1" ht="30" customHeight="1" x14ac:dyDescent="0.25">
      <c r="A19" s="43" t="s">
        <v>0</v>
      </c>
      <c r="B19" s="43" t="s">
        <v>1</v>
      </c>
      <c r="C19" s="43" t="s">
        <v>2</v>
      </c>
      <c r="D19" s="43"/>
      <c r="E19" s="13" t="s">
        <v>24</v>
      </c>
      <c r="F19" s="13" t="s">
        <v>25</v>
      </c>
      <c r="G19" s="13" t="s">
        <v>26</v>
      </c>
      <c r="H19" s="13" t="s">
        <v>27</v>
      </c>
      <c r="I19" s="13" t="s">
        <v>28</v>
      </c>
      <c r="J19" s="41" t="s">
        <v>11</v>
      </c>
      <c r="K19" s="43" t="s">
        <v>8</v>
      </c>
      <c r="L19" s="43" t="s">
        <v>9</v>
      </c>
      <c r="M19" s="43" t="s">
        <v>10</v>
      </c>
      <c r="N19" s="43" t="s">
        <v>6</v>
      </c>
      <c r="O19" s="37" t="s">
        <v>7</v>
      </c>
    </row>
    <row r="20" spans="1:18" s="6" customFormat="1" x14ac:dyDescent="0.25">
      <c r="A20" s="44"/>
      <c r="B20" s="44"/>
      <c r="C20" s="15" t="s">
        <v>3</v>
      </c>
      <c r="D20" s="15" t="s">
        <v>4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42"/>
      <c r="K20" s="43"/>
      <c r="L20" s="43"/>
      <c r="M20" s="43"/>
      <c r="N20" s="43"/>
      <c r="O20" s="37"/>
    </row>
    <row r="21" spans="1:18" s="6" customFormat="1" ht="75" x14ac:dyDescent="0.25">
      <c r="A21" s="16">
        <v>1</v>
      </c>
      <c r="B21" s="23" t="s">
        <v>31</v>
      </c>
      <c r="C21" s="24" t="s">
        <v>32</v>
      </c>
      <c r="D21" s="25">
        <v>12</v>
      </c>
      <c r="E21" s="30">
        <v>24000</v>
      </c>
      <c r="F21" s="30">
        <v>24000</v>
      </c>
      <c r="G21" s="30">
        <v>24000</v>
      </c>
      <c r="H21" s="13"/>
      <c r="I21" s="13"/>
      <c r="J21" s="13">
        <f>ROUNDDOWN(AVERAGE(E21:I21),2)</f>
        <v>24000</v>
      </c>
      <c r="K21" s="14">
        <f>COUNT(E21:I21)</f>
        <v>3</v>
      </c>
      <c r="L21" s="14">
        <f>STDEV(E21:I21)</f>
        <v>0</v>
      </c>
      <c r="M21" s="14">
        <f t="shared" ref="M21" si="0">L21/J21*100</f>
        <v>0</v>
      </c>
      <c r="N21" s="14" t="str">
        <f t="shared" ref="N21" si="1">IF(M21&lt;33,"ОДНОРОДНЫЕ","НЕОДНОРОДНЫЕ")</f>
        <v>ОДНОРОДНЫЕ</v>
      </c>
      <c r="O21" s="13">
        <f>D21*J21</f>
        <v>288000</v>
      </c>
    </row>
    <row r="22" spans="1:18" s="6" customFormat="1" x14ac:dyDescent="0.25">
      <c r="A22" s="16"/>
      <c r="B22" s="17"/>
      <c r="C22" s="21"/>
      <c r="D22" s="22"/>
      <c r="E22" s="13">
        <f>$D$21*E21</f>
        <v>288000</v>
      </c>
      <c r="F22" s="19">
        <f>$D$21*F21</f>
        <v>288000</v>
      </c>
      <c r="G22" s="19">
        <f>$D$21*G21</f>
        <v>288000</v>
      </c>
      <c r="H22" s="19">
        <f>$D$21*H21</f>
        <v>0</v>
      </c>
      <c r="I22" s="19">
        <f t="shared" ref="I22" si="2">$D$21*I21</f>
        <v>0</v>
      </c>
      <c r="J22" s="13"/>
      <c r="K22" s="14"/>
      <c r="L22" s="14"/>
      <c r="M22" s="14"/>
      <c r="N22" s="14"/>
      <c r="O22" s="13">
        <f>SUM(O21:O21)</f>
        <v>288000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x14ac:dyDescent="0.25">
      <c r="A24" s="35" t="s">
        <v>19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Q24" s="18"/>
      <c r="R24" s="20"/>
    </row>
    <row r="25" spans="1:18" s="10" customFormat="1" ht="41.25" customHeight="1" x14ac:dyDescent="0.25">
      <c r="A25" s="36" t="s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8" s="29" customFormat="1" ht="45" customHeight="1" x14ac:dyDescent="0.25">
      <c r="A26" s="33" t="s">
        <v>36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28"/>
      <c r="Q26" s="28"/>
    </row>
    <row r="29" spans="1:18" x14ac:dyDescent="0.25">
      <c r="N29" s="31"/>
    </row>
    <row r="31" spans="1:18" x14ac:dyDescent="0.25">
      <c r="L31" s="31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2025-02-13T10:36:37Z</dcterms:modified>
</cp:coreProperties>
</file>