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3" i="1" l="1"/>
  <c r="P22" i="1" l="1"/>
  <c r="O22" i="1"/>
  <c r="N22" i="1"/>
  <c r="S22" i="1" s="1"/>
  <c r="P21" i="1"/>
  <c r="O21" i="1"/>
  <c r="N21" i="1"/>
  <c r="S21" i="1" s="1"/>
  <c r="P20" i="1"/>
  <c r="O20" i="1"/>
  <c r="N20" i="1"/>
  <c r="S20" i="1" s="1"/>
  <c r="Q22" i="1" l="1"/>
  <c r="R22" i="1" s="1"/>
  <c r="Q20" i="1"/>
  <c r="R20" i="1" s="1"/>
  <c r="Q21" i="1"/>
  <c r="R21" i="1" s="1"/>
  <c r="F23" i="1"/>
  <c r="G23" i="1"/>
  <c r="N19" i="1" l="1"/>
  <c r="P19" i="1" l="1"/>
  <c r="Q19" i="1" s="1"/>
  <c r="O19" i="1"/>
  <c r="S19" i="1" l="1"/>
  <c r="R19" i="1" l="1"/>
</calcChain>
</file>

<file path=xl/sharedStrings.xml><?xml version="1.0" encoding="utf-8"?>
<sst xmlns="http://schemas.openxmlformats.org/spreadsheetml/2006/main" count="55" uniqueCount="45">
  <si>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</si>
  <si>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</si>
  <si>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</si>
  <si>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</si>
  <si>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</si>
  <si>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</si>
  <si>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</si>
  <si>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</si>
  <si>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</si>
  <si>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</si>
  <si>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</si>
  <si>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</si>
  <si>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</si>
  <si>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</si>
  <si>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</si>
  <si>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</si>
  <si>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</si>
  <si>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</si>
  <si>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</si>
  <si>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</si>
  <si>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</si>
  <si>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</si>
  <si>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</si>
  <si>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</si>
  <si>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</si>
  <si>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</si>
  <si>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</si>
  <si>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</si>
  <si>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</si>
  <si>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</si>
  <si>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</si>
  <si>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</si>
  <si>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</si>
  <si>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№ 021-25</t>
  </si>
  <si>
    <t>Набор для ежедневной промывки</t>
  </si>
  <si>
    <t xml:space="preserve">Пакет с  растворами </t>
  </si>
  <si>
    <t>Раствор для заполнения внутренней камеры</t>
  </si>
  <si>
    <t>Раствор промывочный</t>
  </si>
  <si>
    <t>набор</t>
  </si>
  <si>
    <t>упаковка</t>
  </si>
  <si>
    <t>КП вх 322-02/25 от 11.02.2025</t>
  </si>
  <si>
    <t>КП вх 321-02/25 от 11.02.2025</t>
  </si>
  <si>
    <t>КП вх 320-02/25 от 11.02.2025</t>
  </si>
  <si>
    <t>Исходя из имеющегося у Заказчика объёма финансового обеспечения для осуществления закупки НМЦД устанавливается в размере 797 000 руб. (семьсот девяносто семь тысяч рублей 00 копеек)</t>
  </si>
  <si>
    <t xml:space="preserve">на поставку реагентов для анализатора электролитов EasyLyte Plus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</si>
</sst>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tabSelected="1" zoomScale="85" zoomScaleNormal="85" zoomScalePageLayoutView="70" workbookViewId="0">
      <selection activeCell="N40" sqref="N40"/>
    </sheetView>
  </sheetViews>
  <sheetFormatPr defaultRowHeight="15" x14ac:dyDescent="0.25"/>
  <cols>
    <col min="1" max="1" width="6.140625" style="9" bestFit="1" customWidth="1"/>
    <col min="2" max="2" width="37.42578125" style="9" customWidth="1"/>
    <col min="3" max="3" width="11.7109375" style="9" customWidth="1"/>
    <col min="4" max="4" width="7.140625" style="9" bestFit="1" customWidth="1"/>
    <col min="5" max="7" width="19.28515625" style="1" customWidth="1"/>
    <col min="8" max="9" width="17.7109375" style="1" hidden="1" customWidth="1"/>
    <col min="10" max="10" width="19" style="1" hidden="1" customWidth="1"/>
    <col min="11" max="13" width="16.85546875" style="1" hidden="1" customWidth="1"/>
    <col min="14" max="14" width="13.7109375" style="1" customWidth="1"/>
    <col min="15" max="15" width="9.42578125" style="9" customWidth="1"/>
    <col min="16" max="16" width="12.5703125" style="9" customWidth="1"/>
    <col min="17" max="17" width="10.28515625" style="9" customWidth="1"/>
    <col min="18" max="18" width="22.42578125" style="9" bestFit="1" customWidth="1"/>
    <col min="19" max="19" width="17.5703125" style="1" customWidth="1"/>
    <col min="20" max="20" width="10.7109375" style="9" bestFit="1" customWidth="1"/>
    <col min="21" max="21" width="11.28515625" style="9" bestFit="1" customWidth="1"/>
    <col min="22" max="22" width="10.7109375" style="9" bestFit="1" customWidth="1"/>
    <col min="23" max="23" width="11.7109375" style="9" bestFit="1" customWidth="1"/>
    <col min="24" max="24" width="10.7109375" style="9" bestFit="1" customWidth="1"/>
    <col min="25" max="16384" width="9.140625" style="9"/>
  </cols>
  <sheetData>
    <row r="1" spans="1:19" x14ac:dyDescent="0.25">
      <c r="S1" s="4" t="s">
        <v>18</v>
      </c>
    </row>
    <row r="2" spans="1:19" ht="14.45" customHeight="1" x14ac:dyDescent="0.25">
      <c r="S2" s="4" t="s">
        <v>19</v>
      </c>
    </row>
    <row r="3" spans="1:19" x14ac:dyDescent="0.25">
      <c r="G3" s="44" t="s">
        <v>44</v>
      </c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19" x14ac:dyDescent="0.25">
      <c r="G4" s="15"/>
      <c r="H4" s="15"/>
      <c r="I4" s="15"/>
      <c r="J4" s="15"/>
      <c r="K4" s="15"/>
      <c r="L4" s="15"/>
      <c r="M4" s="15"/>
      <c r="N4" s="15"/>
      <c r="O4" s="17"/>
      <c r="P4" s="17"/>
      <c r="Q4" s="17"/>
      <c r="R4" s="17"/>
      <c r="S4" s="5" t="s">
        <v>21</v>
      </c>
    </row>
    <row r="5" spans="1:19" x14ac:dyDescent="0.25">
      <c r="G5" s="15"/>
      <c r="H5" s="15"/>
      <c r="I5" s="15"/>
      <c r="J5" s="15"/>
      <c r="K5" s="15"/>
      <c r="L5" s="15"/>
      <c r="M5" s="15"/>
      <c r="N5" s="15"/>
      <c r="O5" s="17"/>
      <c r="P5" s="17"/>
      <c r="Q5" s="17"/>
      <c r="R5" s="17"/>
      <c r="S5" s="5" t="s">
        <v>20</v>
      </c>
    </row>
    <row r="6" spans="1:19" ht="14.45" customHeight="1" x14ac:dyDescent="0.25">
      <c r="G6" s="15"/>
      <c r="H6" s="15"/>
      <c r="I6" s="15"/>
      <c r="J6" s="15"/>
      <c r="K6" s="15"/>
      <c r="L6" s="15"/>
      <c r="M6" s="15"/>
      <c r="N6" s="15"/>
      <c r="O6" s="17"/>
      <c r="P6" s="17"/>
      <c r="Q6" s="17"/>
      <c r="R6" s="17"/>
      <c r="S6" s="5" t="s">
        <v>33</v>
      </c>
    </row>
    <row r="7" spans="1:19" x14ac:dyDescent="0.25">
      <c r="G7" s="15"/>
      <c r="H7" s="15"/>
      <c r="I7" s="15"/>
      <c r="J7" s="15"/>
      <c r="K7" s="15"/>
      <c r="L7" s="15"/>
      <c r="M7" s="15"/>
      <c r="N7" s="15"/>
      <c r="O7" s="17"/>
      <c r="P7" s="17"/>
      <c r="Q7" s="17"/>
      <c r="R7" s="17"/>
      <c r="S7" s="3" t="s">
        <v>12</v>
      </c>
    </row>
    <row r="8" spans="1:19" x14ac:dyDescent="0.25">
      <c r="S8" s="16" t="s">
        <v>15</v>
      </c>
    </row>
    <row r="9" spans="1:19" x14ac:dyDescent="0.25">
      <c r="S9" s="16" t="s">
        <v>13</v>
      </c>
    </row>
    <row r="11" spans="1:19" ht="28.9" customHeight="1" x14ac:dyDescent="0.25">
      <c r="P11" s="45" t="s">
        <v>28</v>
      </c>
      <c r="Q11" s="45"/>
      <c r="R11" s="17"/>
      <c r="S11" s="15" t="s">
        <v>29</v>
      </c>
    </row>
    <row r="13" spans="1:19" x14ac:dyDescent="0.25">
      <c r="B13" s="33" t="s">
        <v>14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19" hidden="1" x14ac:dyDescent="0.25"/>
    <row r="16" spans="1:19" ht="30" x14ac:dyDescent="0.25">
      <c r="A16" s="37"/>
      <c r="B16" s="38"/>
      <c r="C16" s="39"/>
      <c r="D16" s="38"/>
      <c r="E16" s="19" t="s">
        <v>40</v>
      </c>
      <c r="F16" s="19" t="s">
        <v>41</v>
      </c>
      <c r="G16" s="19" t="s">
        <v>42</v>
      </c>
      <c r="H16" s="18"/>
      <c r="I16" s="18"/>
      <c r="J16" s="8"/>
      <c r="K16" s="8"/>
      <c r="L16" s="7"/>
      <c r="M16" s="7"/>
      <c r="N16" s="10"/>
      <c r="O16" s="13"/>
      <c r="P16" s="13"/>
      <c r="Q16" s="13"/>
      <c r="R16" s="13"/>
      <c r="S16" s="10"/>
    </row>
    <row r="17" spans="1:21" ht="30" customHeight="1" x14ac:dyDescent="0.25">
      <c r="A17" s="42" t="s">
        <v>0</v>
      </c>
      <c r="B17" s="42" t="s">
        <v>1</v>
      </c>
      <c r="C17" s="42" t="s">
        <v>2</v>
      </c>
      <c r="D17" s="42"/>
      <c r="E17" s="8" t="s">
        <v>22</v>
      </c>
      <c r="F17" s="8" t="s">
        <v>23</v>
      </c>
      <c r="G17" s="8" t="s">
        <v>24</v>
      </c>
      <c r="H17" s="10" t="s">
        <v>25</v>
      </c>
      <c r="I17" s="10" t="s">
        <v>26</v>
      </c>
      <c r="J17" s="10" t="s">
        <v>27</v>
      </c>
      <c r="K17" s="10" t="s">
        <v>30</v>
      </c>
      <c r="L17" s="10" t="s">
        <v>31</v>
      </c>
      <c r="M17" s="10" t="s">
        <v>32</v>
      </c>
      <c r="N17" s="40" t="s">
        <v>11</v>
      </c>
      <c r="O17" s="42" t="s">
        <v>8</v>
      </c>
      <c r="P17" s="42" t="s">
        <v>9</v>
      </c>
      <c r="Q17" s="42" t="s">
        <v>10</v>
      </c>
      <c r="R17" s="42" t="s">
        <v>6</v>
      </c>
      <c r="S17" s="36" t="s">
        <v>7</v>
      </c>
    </row>
    <row r="18" spans="1:21" x14ac:dyDescent="0.25">
      <c r="A18" s="43"/>
      <c r="B18" s="43"/>
      <c r="C18" s="14" t="s">
        <v>3</v>
      </c>
      <c r="D18" s="14" t="s">
        <v>4</v>
      </c>
      <c r="E18" s="12" t="s">
        <v>5</v>
      </c>
      <c r="F18" s="12" t="s">
        <v>5</v>
      </c>
      <c r="G18" s="12" t="s">
        <v>5</v>
      </c>
      <c r="H18" s="8" t="s">
        <v>5</v>
      </c>
      <c r="I18" s="12" t="s">
        <v>5</v>
      </c>
      <c r="J18" s="12" t="s">
        <v>5</v>
      </c>
      <c r="K18" s="12" t="s">
        <v>5</v>
      </c>
      <c r="L18" s="12" t="s">
        <v>5</v>
      </c>
      <c r="M18" s="12" t="s">
        <v>5</v>
      </c>
      <c r="N18" s="41"/>
      <c r="O18" s="42"/>
      <c r="P18" s="42"/>
      <c r="Q18" s="42"/>
      <c r="R18" s="42"/>
      <c r="S18" s="36"/>
    </row>
    <row r="19" spans="1:21" x14ac:dyDescent="0.25">
      <c r="A19" s="11">
        <v>1</v>
      </c>
      <c r="B19" s="26" t="s">
        <v>34</v>
      </c>
      <c r="C19" s="29" t="s">
        <v>38</v>
      </c>
      <c r="D19" s="29">
        <v>8</v>
      </c>
      <c r="E19" s="21">
        <v>13800</v>
      </c>
      <c r="F19" s="19">
        <v>13910</v>
      </c>
      <c r="G19" s="19">
        <v>13855</v>
      </c>
      <c r="H19" s="8"/>
      <c r="I19" s="8"/>
      <c r="J19" s="8"/>
      <c r="K19" s="8"/>
      <c r="L19" s="8"/>
      <c r="M19" s="10"/>
      <c r="N19" s="10">
        <f>ROUND(AVERAGE(E19:I19),2)</f>
        <v>13855</v>
      </c>
      <c r="O19" s="13">
        <f xml:space="preserve"> COUNT(E19:M19)</f>
        <v>3</v>
      </c>
      <c r="P19" s="13">
        <f>STDEV(E19:I19)</f>
        <v>55</v>
      </c>
      <c r="Q19" s="13">
        <f>P19/N19*100</f>
        <v>0.39696860339227719</v>
      </c>
      <c r="R19" s="13" t="str">
        <f t="shared" ref="R19" si="0">IF(Q19&lt;33,"ОДНОРОДНЫЕ","НЕОДНОРОДНЫЕ")</f>
        <v>ОДНОРОДНЫЕ</v>
      </c>
      <c r="S19" s="10">
        <f t="shared" ref="S19" si="1">D19*N19</f>
        <v>110840</v>
      </c>
    </row>
    <row r="20" spans="1:21" s="23" customFormat="1" x14ac:dyDescent="0.25">
      <c r="A20" s="25">
        <v>2</v>
      </c>
      <c r="B20" s="26" t="s">
        <v>35</v>
      </c>
      <c r="C20" s="29" t="s">
        <v>38</v>
      </c>
      <c r="D20" s="29">
        <v>15</v>
      </c>
      <c r="E20" s="21">
        <v>39000</v>
      </c>
      <c r="F20" s="19">
        <v>39560</v>
      </c>
      <c r="G20" s="19">
        <v>39420</v>
      </c>
      <c r="H20" s="19"/>
      <c r="I20" s="19"/>
      <c r="J20" s="19"/>
      <c r="K20" s="19"/>
      <c r="L20" s="19"/>
      <c r="M20" s="24"/>
      <c r="N20" s="24">
        <f t="shared" ref="N20:N22" si="2">ROUND(AVERAGE(E20:I20),2)</f>
        <v>39326.67</v>
      </c>
      <c r="O20" s="22">
        <f t="shared" ref="O20:O22" si="3" xml:space="preserve"> COUNT(E20:M20)</f>
        <v>3</v>
      </c>
      <c r="P20" s="22">
        <f t="shared" ref="P20:P22" si="4">STDEV(E20:I20)</f>
        <v>291.43323992525859</v>
      </c>
      <c r="Q20" s="22">
        <f t="shared" ref="Q20:Q22" si="5">P20/N20*100</f>
        <v>0.74105750607732257</v>
      </c>
      <c r="R20" s="22" t="str">
        <f t="shared" ref="R20:R22" si="6">IF(Q20&lt;33,"ОДНОРОДНЫЕ","НЕОДНОРОДНЫЕ")</f>
        <v>ОДНОРОДНЫЕ</v>
      </c>
      <c r="S20" s="24">
        <f t="shared" ref="S20:S22" si="7">D20*N20</f>
        <v>589900.04999999993</v>
      </c>
    </row>
    <row r="21" spans="1:21" s="23" customFormat="1" ht="30" x14ac:dyDescent="0.25">
      <c r="A21" s="28">
        <v>3</v>
      </c>
      <c r="B21" s="26" t="s">
        <v>36</v>
      </c>
      <c r="C21" s="29" t="s">
        <v>38</v>
      </c>
      <c r="D21" s="29">
        <v>8</v>
      </c>
      <c r="E21" s="21">
        <v>7200</v>
      </c>
      <c r="F21" s="19">
        <v>7315</v>
      </c>
      <c r="G21" s="19">
        <v>7238</v>
      </c>
      <c r="H21" s="19"/>
      <c r="I21" s="19"/>
      <c r="J21" s="19"/>
      <c r="K21" s="19"/>
      <c r="L21" s="19"/>
      <c r="M21" s="24"/>
      <c r="N21" s="24">
        <f t="shared" si="2"/>
        <v>7251</v>
      </c>
      <c r="O21" s="22">
        <f t="shared" si="3"/>
        <v>3</v>
      </c>
      <c r="P21" s="22">
        <f t="shared" si="4"/>
        <v>58.591808301161009</v>
      </c>
      <c r="Q21" s="22">
        <f t="shared" si="5"/>
        <v>0.80805141775149647</v>
      </c>
      <c r="R21" s="22" t="str">
        <f t="shared" si="6"/>
        <v>ОДНОРОДНЫЕ</v>
      </c>
      <c r="S21" s="24">
        <f t="shared" si="7"/>
        <v>58008</v>
      </c>
    </row>
    <row r="22" spans="1:21" s="23" customFormat="1" x14ac:dyDescent="0.25">
      <c r="A22" s="28">
        <v>4</v>
      </c>
      <c r="B22" s="26" t="s">
        <v>37</v>
      </c>
      <c r="C22" s="29" t="s">
        <v>39</v>
      </c>
      <c r="D22" s="29">
        <v>8</v>
      </c>
      <c r="E22" s="21">
        <v>5500</v>
      </c>
      <c r="F22" s="19">
        <v>5612</v>
      </c>
      <c r="G22" s="19">
        <v>5572</v>
      </c>
      <c r="H22" s="19"/>
      <c r="I22" s="19"/>
      <c r="J22" s="19"/>
      <c r="K22" s="19"/>
      <c r="L22" s="19"/>
      <c r="M22" s="24"/>
      <c r="N22" s="24">
        <f t="shared" si="2"/>
        <v>5561.33</v>
      </c>
      <c r="O22" s="22">
        <f t="shared" si="3"/>
        <v>3</v>
      </c>
      <c r="P22" s="22">
        <f t="shared" si="4"/>
        <v>56.756791076780701</v>
      </c>
      <c r="Q22" s="22">
        <f t="shared" si="5"/>
        <v>1.0205614677924291</v>
      </c>
      <c r="R22" s="22" t="str">
        <f t="shared" si="6"/>
        <v>ОДНОРОДНЫЕ</v>
      </c>
      <c r="S22" s="24">
        <f t="shared" si="7"/>
        <v>44490.64</v>
      </c>
    </row>
    <row r="23" spans="1:21" x14ac:dyDescent="0.25">
      <c r="E23" s="19">
        <f>SUMPRODUCT($D$19:$D$22,E19:E22)</f>
        <v>797000</v>
      </c>
      <c r="F23" s="19">
        <f>SUMPRODUCT($D$19:$D$22,F19:F22)</f>
        <v>808096</v>
      </c>
      <c r="G23" s="19">
        <f>SUMPRODUCT($D$19:$D$22,G19:G22)</f>
        <v>804620</v>
      </c>
      <c r="T23" s="6"/>
      <c r="U23" s="1"/>
    </row>
    <row r="24" spans="1:21" s="20" customFormat="1" x14ac:dyDescent="0.25">
      <c r="H24" s="1"/>
      <c r="I24" s="1"/>
      <c r="J24" s="1"/>
      <c r="K24" s="1"/>
      <c r="L24" s="1"/>
      <c r="M24" s="1"/>
      <c r="N24" s="1"/>
      <c r="S24" s="1"/>
      <c r="T24" s="6"/>
      <c r="U24" s="1"/>
    </row>
    <row r="25" spans="1:21" x14ac:dyDescent="0.25">
      <c r="A25" s="34" t="s">
        <v>17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U25" s="6"/>
    </row>
    <row r="26" spans="1:21" x14ac:dyDescent="0.25">
      <c r="A26" s="35" t="s">
        <v>16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</row>
    <row r="27" spans="1:21" ht="15" customHeight="1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6"/>
    </row>
    <row r="28" spans="1:21" s="27" customFormat="1" x14ac:dyDescent="0.25">
      <c r="A28" s="30" t="s">
        <v>43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2"/>
      <c r="U28" s="2"/>
    </row>
    <row r="29" spans="1:21" x14ac:dyDescent="0.25">
      <c r="Q29" s="6"/>
      <c r="R29" s="6"/>
    </row>
  </sheetData>
  <mergeCells count="18">
    <mergeCell ref="G3:S3"/>
    <mergeCell ref="B17:B18"/>
    <mergeCell ref="C17:D17"/>
    <mergeCell ref="P11:Q11"/>
    <mergeCell ref="A28:S28"/>
    <mergeCell ref="A27:S27"/>
    <mergeCell ref="B13:R13"/>
    <mergeCell ref="A25:S25"/>
    <mergeCell ref="A26:S26"/>
    <mergeCell ref="S17:S18"/>
    <mergeCell ref="A16:B16"/>
    <mergeCell ref="C16:D16"/>
    <mergeCell ref="N17:N18"/>
    <mergeCell ref="O17:O18"/>
    <mergeCell ref="P17:P18"/>
    <mergeCell ref="Q17:Q18"/>
    <mergeCell ref="R17:R18"/>
    <mergeCell ref="A17:A18"/>
  </mergeCells>
  <conditionalFormatting sqref="R19">
    <cfRule type="containsText" dxfId="23" priority="94" operator="containsText" text="НЕ">
      <formula>NOT(ISERROR(SEARCH("НЕ",R19)))</formula>
    </cfRule>
    <cfRule type="containsText" dxfId="22" priority="95" operator="containsText" text="ОДНОРОДНЫЕ">
      <formula>NOT(ISERROR(SEARCH("ОДНОРОДНЫЕ",R19)))</formula>
    </cfRule>
    <cfRule type="containsText" dxfId="21" priority="96" operator="containsText" text="НЕОДНОРОДНЫЕ">
      <formula>NOT(ISERROR(SEARCH("НЕОДНОРОДНЫЕ",R19)))</formula>
    </cfRule>
  </conditionalFormatting>
  <conditionalFormatting sqref="R19">
    <cfRule type="containsText" dxfId="20" priority="91" operator="containsText" text="НЕОДНОРОДНЫЕ">
      <formula>NOT(ISERROR(SEARCH("НЕОДНОРОДНЫЕ",R19)))</formula>
    </cfRule>
    <cfRule type="containsText" dxfId="19" priority="92" operator="containsText" text="ОДНОРОДНЫЕ">
      <formula>NOT(ISERROR(SEARCH("ОДНОРОДНЫЕ",R19)))</formula>
    </cfRule>
    <cfRule type="containsText" dxfId="18" priority="93" operator="containsText" text="НЕОДНОРОДНЫЕ">
      <formula>NOT(ISERROR(SEARCH("НЕОДНОРОДНЫЕ",R19)))</formula>
    </cfRule>
  </conditionalFormatting>
  <conditionalFormatting sqref="R20">
    <cfRule type="containsText" dxfId="17" priority="40" operator="containsText" text="НЕ">
      <formula>NOT(ISERROR(SEARCH("НЕ",R20)))</formula>
    </cfRule>
    <cfRule type="containsText" dxfId="16" priority="41" operator="containsText" text="ОДНОРОДНЫЕ">
      <formula>NOT(ISERROR(SEARCH("ОДНОРОДНЫЕ",R20)))</formula>
    </cfRule>
    <cfRule type="containsText" dxfId="15" priority="42" operator="containsText" text="НЕОДНОРОДНЫЕ">
      <formula>NOT(ISERROR(SEARCH("НЕОДНОРОДНЫЕ",R20)))</formula>
    </cfRule>
  </conditionalFormatting>
  <conditionalFormatting sqref="R20">
    <cfRule type="containsText" dxfId="14" priority="37" operator="containsText" text="НЕОДНОРОДНЫЕ">
      <formula>NOT(ISERROR(SEARCH("НЕОДНОРОДНЫЕ",R20)))</formula>
    </cfRule>
    <cfRule type="containsText" dxfId="13" priority="38" operator="containsText" text="ОДНОРОДНЫЕ">
      <formula>NOT(ISERROR(SEARCH("ОДНОРОДНЫЕ",R20)))</formula>
    </cfRule>
    <cfRule type="containsText" dxfId="12" priority="39" operator="containsText" text="НЕОДНОРОДНЫЕ">
      <formula>NOT(ISERROR(SEARCH("НЕОДНОРОДНЫЕ",R20)))</formula>
    </cfRule>
  </conditionalFormatting>
  <conditionalFormatting sqref="R22">
    <cfRule type="containsText" dxfId="11" priority="34" operator="containsText" text="НЕ">
      <formula>NOT(ISERROR(SEARCH("НЕ",R22)))</formula>
    </cfRule>
    <cfRule type="containsText" dxfId="10" priority="35" operator="containsText" text="ОДНОРОДНЫЕ">
      <formula>NOT(ISERROR(SEARCH("ОДНОРОДНЫЕ",R22)))</formula>
    </cfRule>
    <cfRule type="containsText" dxfId="9" priority="36" operator="containsText" text="НЕОДНОРОДНЫЕ">
      <formula>NOT(ISERROR(SEARCH("НЕОДНОРОДНЫЕ",R22)))</formula>
    </cfRule>
  </conditionalFormatting>
  <conditionalFormatting sqref="R22">
    <cfRule type="containsText" dxfId="8" priority="31" operator="containsText" text="НЕОДНОРОДНЫЕ">
      <formula>NOT(ISERROR(SEARCH("НЕОДНОРОДНЫЕ",R22)))</formula>
    </cfRule>
    <cfRule type="containsText" dxfId="7" priority="32" operator="containsText" text="ОДНОРОДНЫЕ">
      <formula>NOT(ISERROR(SEARCH("ОДНОРОДНЫЕ",R22)))</formula>
    </cfRule>
    <cfRule type="containsText" dxfId="6" priority="33" operator="containsText" text="НЕОДНОРОДНЫЕ">
      <formula>NOT(ISERROR(SEARCH("НЕОДНОРОДНЫЕ",R22)))</formula>
    </cfRule>
  </conditionalFormatting>
  <conditionalFormatting sqref="R21">
    <cfRule type="containsText" dxfId="5" priority="28" operator="containsText" text="НЕ">
      <formula>NOT(ISERROR(SEARCH("НЕ",R21)))</formula>
    </cfRule>
    <cfRule type="containsText" dxfId="4" priority="29" operator="containsText" text="ОДНОРОДНЫЕ">
      <formula>NOT(ISERROR(SEARCH("ОДНОРОДНЫЕ",R21)))</formula>
    </cfRule>
    <cfRule type="containsText" dxfId="3" priority="30" operator="containsText" text="НЕОДНОРОДНЫЕ">
      <formula>NOT(ISERROR(SEARCH("НЕОДНОРОДНЫЕ",R21)))</formula>
    </cfRule>
  </conditionalFormatting>
  <conditionalFormatting sqref="R21">
    <cfRule type="containsText" dxfId="2" priority="25" operator="containsText" text="НЕОДНОРОДНЫЕ">
      <formula>NOT(ISERROR(SEARCH("НЕОДНОРОДНЫЕ",R21)))</formula>
    </cfRule>
    <cfRule type="containsText" dxfId="1" priority="26" operator="containsText" text="ОДНОРОДНЫЕ">
      <formula>NOT(ISERROR(SEARCH("ОДНОРОДНЫЕ",R21)))</formula>
    </cfRule>
    <cfRule type="containsText" dxfId="0" priority="27" operator="containsText" text="НЕОДНОРОДНЫЕ">
      <formula>NOT(ISERROR(SEARCH("НЕОДНОРОДНЫЕ",R21)))</formula>
    </cfRule>
  </conditionalFormatting>
  <pageMargins left="0.31496062992125984" right="0.19685039370078741" top="0.35433070866141736" bottom="0.35433070866141736" header="0.11811023622047245" footer="0.11811023622047245"/>
  <pageSetup paperSize="9" scale="6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2025-02-12T11:11:16Z</dcterms:modified>
</cp:coreProperties>
</file>