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P28" i="1"/>
  <c r="O28" i="1"/>
  <c r="N28" i="1"/>
  <c r="S28" i="1" s="1"/>
  <c r="P27" i="1"/>
  <c r="O27" i="1"/>
  <c r="N27" i="1"/>
  <c r="S27" i="1" s="1"/>
  <c r="P26" i="1"/>
  <c r="O26" i="1"/>
  <c r="N26" i="1"/>
  <c r="S26" i="1" s="1"/>
  <c r="Q26" i="1" l="1"/>
  <c r="R26" i="1" s="1"/>
  <c r="Q27" i="1"/>
  <c r="R27" i="1" s="1"/>
  <c r="Q28" i="1"/>
  <c r="R28" i="1" s="1"/>
  <c r="P30" i="1"/>
  <c r="O30" i="1"/>
  <c r="N30" i="1"/>
  <c r="S30" i="1" s="1"/>
  <c r="P23" i="1"/>
  <c r="O23" i="1"/>
  <c r="N23" i="1"/>
  <c r="S23" i="1" s="1"/>
  <c r="P22" i="1"/>
  <c r="O22" i="1"/>
  <c r="N22" i="1"/>
  <c r="S22" i="1" s="1"/>
  <c r="P21" i="1"/>
  <c r="O21" i="1"/>
  <c r="N21" i="1"/>
  <c r="S21" i="1" s="1"/>
  <c r="P20" i="1"/>
  <c r="O20" i="1"/>
  <c r="N20" i="1"/>
  <c r="S20" i="1" s="1"/>
  <c r="Q30" i="1" l="1"/>
  <c r="R30" i="1" s="1"/>
  <c r="Q23" i="1"/>
  <c r="R23" i="1" s="1"/>
  <c r="Q22" i="1"/>
  <c r="R22" i="1" s="1"/>
  <c r="Q20" i="1"/>
  <c r="R20" i="1" s="1"/>
  <c r="Q21" i="1"/>
  <c r="R21" i="1" s="1"/>
  <c r="F32" i="1"/>
  <c r="G32" i="1"/>
  <c r="E32" i="1"/>
  <c r="P29" i="1"/>
  <c r="O29" i="1"/>
  <c r="N29" i="1"/>
  <c r="S29" i="1" s="1"/>
  <c r="P25" i="1"/>
  <c r="O25" i="1"/>
  <c r="N25" i="1"/>
  <c r="S25" i="1" s="1"/>
  <c r="Q29" i="1" l="1"/>
  <c r="R29" i="1" s="1"/>
  <c r="Q25" i="1"/>
  <c r="R25" i="1" s="1"/>
  <c r="N19" i="1"/>
  <c r="P24" i="1" l="1"/>
  <c r="P31" i="1"/>
  <c r="P19" i="1"/>
  <c r="Q19" i="1" s="1"/>
  <c r="O24" i="1"/>
  <c r="O31" i="1"/>
  <c r="O19" i="1"/>
  <c r="N24" i="1"/>
  <c r="N31" i="1"/>
  <c r="S24" i="1" l="1"/>
  <c r="S31" i="1"/>
  <c r="Q31" i="1" l="1"/>
  <c r="R31" i="1" s="1"/>
  <c r="Q24" i="1"/>
  <c r="R24" i="1" s="1"/>
  <c r="S19" i="1"/>
  <c r="R19" i="1" l="1"/>
</calcChain>
</file>

<file path=xl/sharedStrings.xml><?xml version="1.0" encoding="utf-8"?>
<sst xmlns="http://schemas.openxmlformats.org/spreadsheetml/2006/main" count="74" uniqueCount="56">
  <si>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</si>
  <si>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</si>
  <si>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</si>
  <si>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</si>
  <si>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</si>
  <si>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</si>
  <si>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</si>
  <si>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</si>
  <si>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</si>
  <si>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</si>
  <si>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</si>
  <si>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</si>
  <si>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</si>
  <si>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</si>
  <si>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</si>
  <si>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</si>
  <si>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</si>
  <si>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</si>
  <si>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</si>
  <si>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</si>
  <si>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</si>
  <si>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</si>
  <si>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</si>
  <si>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</si>
  <si>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</si>
  <si>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</si>
  <si>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</si>
  <si>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</si>
  <si>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</si>
  <si>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</si>
  <si>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</si>
  <si>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</si>
  <si>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</si>
  <si>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шт</t>
  </si>
  <si>
    <t>№ 020-25</t>
  </si>
  <si>
    <t>на поставку дезинфицирующих средств</t>
  </si>
  <si>
    <t>Дезинфицирующее средство  «Анавидин-Комплит» или эквивалент</t>
  </si>
  <si>
    <t>Дезинфицирующее средство «Самаровка» 1л или эквивалент</t>
  </si>
  <si>
    <t>Дезинфицирующее средство «Самаровка» 5л или эквивалент</t>
  </si>
  <si>
    <t>Дезинфицирующее средство «АКТИВ-БИО-ПРОТЕКТ» или эквивалент</t>
  </si>
  <si>
    <t>Дезинфицирующие салфетки «Анавидин-Экспроф» или эквивалент</t>
  </si>
  <si>
    <t>Дезинфицирующее хлорсодержащее средство</t>
  </si>
  <si>
    <t>Дезинфицирующее средство «Ника-2» или эквивалент</t>
  </si>
  <si>
    <t>Индикаторные полоски «Анавидин-Комплит» или эквивалент</t>
  </si>
  <si>
    <t>Средство стерилизующее на основе пероксид водорода «СТ-60-Мед Теко»</t>
  </si>
  <si>
    <t>Средство дезинфицирующее Дезомакс-Иннова или эквивалент</t>
  </si>
  <si>
    <t>Индикаторные полоски АктивБиоПротект или эквивалент</t>
  </si>
  <si>
    <t>Индикаторные полоски «Самаровка» или эквивалент</t>
  </si>
  <si>
    <t>Индикаторные полоски «Дезомакс Иннова» или эквивалент</t>
  </si>
  <si>
    <t>фл</t>
  </si>
  <si>
    <t>уп</t>
  </si>
  <si>
    <t>КП вх 114-01/25 от 21.01.2025</t>
  </si>
  <si>
    <t>КП вх 115-01/25 от 21.01.2025</t>
  </si>
  <si>
    <t>КП вх 116-01/25 от 21.01.2025</t>
  </si>
  <si>
    <t>Начальная (максимальная) цена договора</t>
  </si>
  <si>
    <t>Начальная (максимальная) цена договора устанавливается в размере 1 288 213,94 руб. (один миллион двести восемьдесят восемь тысяч двести тринадцать рублей девяносто четыре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</si>
</sst>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9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zoomScale="85" zoomScaleNormal="85" zoomScalePageLayoutView="70" workbookViewId="0">
      <selection activeCell="G28" sqref="G28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18</v>
      </c>
    </row>
    <row r="2" spans="1:19" ht="14.45" customHeight="1" x14ac:dyDescent="0.25">
      <c r="S2" s="4" t="s">
        <v>19</v>
      </c>
    </row>
    <row r="3" spans="1:19" x14ac:dyDescent="0.25">
      <c r="G3" s="39" t="s">
        <v>35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21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20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34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12</v>
      </c>
    </row>
    <row r="8" spans="1:19" x14ac:dyDescent="0.25">
      <c r="S8" s="16" t="s">
        <v>15</v>
      </c>
    </row>
    <row r="9" spans="1:19" x14ac:dyDescent="0.25">
      <c r="S9" s="16" t="s">
        <v>13</v>
      </c>
    </row>
    <row r="11" spans="1:19" ht="28.9" customHeight="1" x14ac:dyDescent="0.25">
      <c r="P11" s="40" t="s">
        <v>28</v>
      </c>
      <c r="Q11" s="40"/>
      <c r="R11" s="17"/>
      <c r="S11" s="15" t="s">
        <v>29</v>
      </c>
    </row>
    <row r="13" spans="1:19" x14ac:dyDescent="0.25"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9" hidden="1" x14ac:dyDescent="0.25"/>
    <row r="16" spans="1:19" ht="30" x14ac:dyDescent="0.25">
      <c r="A16" s="48" t="s">
        <v>54</v>
      </c>
      <c r="B16" s="49"/>
      <c r="C16" s="50">
        <f>SUM(S19:S31)</f>
        <v>1288213.9400000002</v>
      </c>
      <c r="D16" s="49"/>
      <c r="E16" s="19" t="s">
        <v>51</v>
      </c>
      <c r="F16" s="19" t="s">
        <v>52</v>
      </c>
      <c r="G16" s="19" t="s">
        <v>53</v>
      </c>
      <c r="H16" s="18"/>
      <c r="I16" s="1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37" t="s">
        <v>0</v>
      </c>
      <c r="B17" s="37" t="s">
        <v>1</v>
      </c>
      <c r="C17" s="37" t="s">
        <v>2</v>
      </c>
      <c r="D17" s="37"/>
      <c r="E17" s="8" t="s">
        <v>22</v>
      </c>
      <c r="F17" s="8" t="s">
        <v>23</v>
      </c>
      <c r="G17" s="8" t="s">
        <v>24</v>
      </c>
      <c r="H17" s="10" t="s">
        <v>25</v>
      </c>
      <c r="I17" s="10" t="s">
        <v>26</v>
      </c>
      <c r="J17" s="10" t="s">
        <v>27</v>
      </c>
      <c r="K17" s="10" t="s">
        <v>30</v>
      </c>
      <c r="L17" s="10" t="s">
        <v>31</v>
      </c>
      <c r="M17" s="10" t="s">
        <v>32</v>
      </c>
      <c r="N17" s="51" t="s">
        <v>11</v>
      </c>
      <c r="O17" s="37" t="s">
        <v>8</v>
      </c>
      <c r="P17" s="37" t="s">
        <v>9</v>
      </c>
      <c r="Q17" s="37" t="s">
        <v>10</v>
      </c>
      <c r="R17" s="37" t="s">
        <v>6</v>
      </c>
      <c r="S17" s="47" t="s">
        <v>7</v>
      </c>
    </row>
    <row r="18" spans="1:21" x14ac:dyDescent="0.25">
      <c r="A18" s="38"/>
      <c r="B18" s="38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52"/>
      <c r="O18" s="37"/>
      <c r="P18" s="37"/>
      <c r="Q18" s="37"/>
      <c r="R18" s="37"/>
      <c r="S18" s="47"/>
    </row>
    <row r="19" spans="1:21" ht="30" x14ac:dyDescent="0.25">
      <c r="A19" s="11">
        <v>1</v>
      </c>
      <c r="B19" s="31" t="s">
        <v>44</v>
      </c>
      <c r="C19" s="32" t="s">
        <v>49</v>
      </c>
      <c r="D19" s="32">
        <v>36</v>
      </c>
      <c r="E19" s="26">
        <v>4574</v>
      </c>
      <c r="F19" s="19">
        <v>4528.8</v>
      </c>
      <c r="G19" s="19">
        <v>4440</v>
      </c>
      <c r="H19" s="8"/>
      <c r="I19" s="8"/>
      <c r="J19" s="8"/>
      <c r="K19" s="8"/>
      <c r="L19" s="8"/>
      <c r="M19" s="10"/>
      <c r="N19" s="10">
        <f>ROUND(AVERAGE(E19:I19),2)</f>
        <v>4514.2700000000004</v>
      </c>
      <c r="O19" s="13">
        <f xml:space="preserve"> COUNT(E19:M19)</f>
        <v>3</v>
      </c>
      <c r="P19" s="13">
        <f>STDEV(E19:I19)</f>
        <v>68.171939486370306</v>
      </c>
      <c r="Q19" s="13">
        <f>P19/N19*100</f>
        <v>1.5101431568419765</v>
      </c>
      <c r="R19" s="13" t="str">
        <f t="shared" ref="R19:R31" si="0">IF(Q19&lt;33,"ОДНОРОДНЫЕ","НЕОДНОРОДНЫЕ")</f>
        <v>ОДНОРОДНЫЕ</v>
      </c>
      <c r="S19" s="10">
        <f t="shared" ref="S19:S31" si="1">D19*N19</f>
        <v>162513.72000000003</v>
      </c>
    </row>
    <row r="20" spans="1:21" s="28" customFormat="1" ht="30" x14ac:dyDescent="0.25">
      <c r="A20" s="30">
        <v>2</v>
      </c>
      <c r="B20" s="31" t="s">
        <v>36</v>
      </c>
      <c r="C20" s="32" t="s">
        <v>49</v>
      </c>
      <c r="D20" s="32">
        <v>350</v>
      </c>
      <c r="E20" s="26">
        <v>1334</v>
      </c>
      <c r="F20" s="19">
        <v>1321</v>
      </c>
      <c r="G20" s="19">
        <v>1296</v>
      </c>
      <c r="H20" s="19"/>
      <c r="I20" s="19"/>
      <c r="J20" s="19"/>
      <c r="K20" s="19"/>
      <c r="L20" s="19"/>
      <c r="M20" s="29"/>
      <c r="N20" s="29">
        <f t="shared" ref="N20:N23" si="2">ROUND(AVERAGE(E20:I20),2)</f>
        <v>1317</v>
      </c>
      <c r="O20" s="27">
        <f t="shared" ref="O20:O23" si="3" xml:space="preserve"> COUNT(E20:M20)</f>
        <v>3</v>
      </c>
      <c r="P20" s="27">
        <f t="shared" ref="P20:P23" si="4">STDEV(E20:I20)</f>
        <v>19.313207915827967</v>
      </c>
      <c r="Q20" s="27">
        <f t="shared" ref="Q20:Q23" si="5">P20/N20*100</f>
        <v>1.4664546633126778</v>
      </c>
      <c r="R20" s="27" t="str">
        <f t="shared" ref="R20:R23" si="6">IF(Q20&lt;33,"ОДНОРОДНЫЕ","НЕОДНОРОДНЫЕ")</f>
        <v>ОДНОРОДНЫЕ</v>
      </c>
      <c r="S20" s="29">
        <f t="shared" ref="S20:S23" si="7">D20*N20</f>
        <v>460950</v>
      </c>
    </row>
    <row r="21" spans="1:21" s="28" customFormat="1" ht="30" x14ac:dyDescent="0.25">
      <c r="A21" s="36">
        <v>3</v>
      </c>
      <c r="B21" s="31" t="s">
        <v>37</v>
      </c>
      <c r="C21" s="32" t="s">
        <v>49</v>
      </c>
      <c r="D21" s="32">
        <v>500</v>
      </c>
      <c r="E21" s="26">
        <v>432</v>
      </c>
      <c r="F21" s="19">
        <v>428</v>
      </c>
      <c r="G21" s="19">
        <v>420</v>
      </c>
      <c r="H21" s="19"/>
      <c r="I21" s="19"/>
      <c r="J21" s="19"/>
      <c r="K21" s="19"/>
      <c r="L21" s="19"/>
      <c r="M21" s="29"/>
      <c r="N21" s="29">
        <f t="shared" si="2"/>
        <v>426.67</v>
      </c>
      <c r="O21" s="27">
        <f t="shared" si="3"/>
        <v>3</v>
      </c>
      <c r="P21" s="27">
        <f t="shared" si="4"/>
        <v>6.110100926607787</v>
      </c>
      <c r="Q21" s="27">
        <f t="shared" si="5"/>
        <v>1.4320437168321623</v>
      </c>
      <c r="R21" s="27" t="str">
        <f t="shared" si="6"/>
        <v>ОДНОРОДНЫЕ</v>
      </c>
      <c r="S21" s="29">
        <f t="shared" si="7"/>
        <v>213335</v>
      </c>
    </row>
    <row r="22" spans="1:21" s="28" customFormat="1" ht="30" x14ac:dyDescent="0.25">
      <c r="A22" s="36">
        <v>4</v>
      </c>
      <c r="B22" s="31" t="s">
        <v>38</v>
      </c>
      <c r="C22" s="32" t="s">
        <v>49</v>
      </c>
      <c r="D22" s="32">
        <v>20</v>
      </c>
      <c r="E22" s="26">
        <v>2040.2</v>
      </c>
      <c r="F22" s="19">
        <v>2020</v>
      </c>
      <c r="G22" s="19">
        <v>1980</v>
      </c>
      <c r="H22" s="19"/>
      <c r="I22" s="19"/>
      <c r="J22" s="19"/>
      <c r="K22" s="19"/>
      <c r="L22" s="19"/>
      <c r="M22" s="29"/>
      <c r="N22" s="29">
        <f t="shared" si="2"/>
        <v>2013.4</v>
      </c>
      <c r="O22" s="27">
        <f t="shared" si="3"/>
        <v>3</v>
      </c>
      <c r="P22" s="27">
        <f t="shared" si="4"/>
        <v>30.637885044500074</v>
      </c>
      <c r="Q22" s="27">
        <f t="shared" si="5"/>
        <v>1.5216988697973615</v>
      </c>
      <c r="R22" s="27" t="str">
        <f t="shared" si="6"/>
        <v>ОДНОРОДНЫЕ</v>
      </c>
      <c r="S22" s="29">
        <f t="shared" si="7"/>
        <v>40268</v>
      </c>
    </row>
    <row r="23" spans="1:21" s="28" customFormat="1" ht="15" customHeight="1" x14ac:dyDescent="0.25">
      <c r="A23" s="36">
        <v>5</v>
      </c>
      <c r="B23" s="31" t="s">
        <v>39</v>
      </c>
      <c r="C23" s="32" t="s">
        <v>49</v>
      </c>
      <c r="D23" s="32">
        <v>500</v>
      </c>
      <c r="E23" s="26">
        <v>379</v>
      </c>
      <c r="F23" s="19">
        <v>376</v>
      </c>
      <c r="G23" s="19">
        <v>369</v>
      </c>
      <c r="H23" s="19"/>
      <c r="I23" s="19"/>
      <c r="J23" s="19"/>
      <c r="K23" s="19"/>
      <c r="L23" s="19"/>
      <c r="M23" s="29"/>
      <c r="N23" s="29">
        <f t="shared" si="2"/>
        <v>374.67</v>
      </c>
      <c r="O23" s="27">
        <f t="shared" si="3"/>
        <v>3</v>
      </c>
      <c r="P23" s="27">
        <f t="shared" si="4"/>
        <v>5.1316014394468841</v>
      </c>
      <c r="Q23" s="27">
        <f t="shared" si="5"/>
        <v>1.3696323269669</v>
      </c>
      <c r="R23" s="27" t="str">
        <f t="shared" si="6"/>
        <v>ОДНОРОДНЫЕ</v>
      </c>
      <c r="S23" s="29">
        <f t="shared" si="7"/>
        <v>187335</v>
      </c>
    </row>
    <row r="24" spans="1:21" ht="15" customHeight="1" x14ac:dyDescent="0.25">
      <c r="A24" s="36">
        <v>6</v>
      </c>
      <c r="B24" s="31" t="s">
        <v>40</v>
      </c>
      <c r="C24" s="32" t="s">
        <v>50</v>
      </c>
      <c r="D24" s="32">
        <v>100</v>
      </c>
      <c r="E24" s="26">
        <v>222</v>
      </c>
      <c r="F24" s="8">
        <v>220</v>
      </c>
      <c r="G24" s="8">
        <v>216</v>
      </c>
      <c r="H24" s="8"/>
      <c r="I24" s="8"/>
      <c r="J24" s="8"/>
      <c r="K24" s="8"/>
      <c r="L24" s="8"/>
      <c r="M24" s="10"/>
      <c r="N24" s="20">
        <f t="shared" ref="N24:N31" si="8">ROUND(AVERAGE(E24:I24),2)</f>
        <v>219.33</v>
      </c>
      <c r="O24" s="21">
        <f t="shared" ref="O24:O31" si="9" xml:space="preserve"> COUNT(E24:M24)</f>
        <v>3</v>
      </c>
      <c r="P24" s="21">
        <f t="shared" ref="P24:P31" si="10">STDEV(E24:I24)</f>
        <v>3.0550504633038935</v>
      </c>
      <c r="Q24" s="13">
        <f t="shared" ref="Q24:Q31" si="11">P24/N24*100</f>
        <v>1.3929013191555615</v>
      </c>
      <c r="R24" s="13" t="str">
        <f t="shared" si="0"/>
        <v>ОДНОРОДНЫЕ</v>
      </c>
      <c r="S24" s="10">
        <f t="shared" si="1"/>
        <v>21933</v>
      </c>
    </row>
    <row r="25" spans="1:21" s="24" customFormat="1" ht="15" customHeight="1" x14ac:dyDescent="0.25">
      <c r="A25" s="36">
        <v>7</v>
      </c>
      <c r="B25" s="31" t="s">
        <v>45</v>
      </c>
      <c r="C25" s="32" t="s">
        <v>49</v>
      </c>
      <c r="D25" s="32">
        <v>20</v>
      </c>
      <c r="E25" s="26">
        <v>1143</v>
      </c>
      <c r="F25" s="19">
        <v>1132</v>
      </c>
      <c r="G25" s="19">
        <v>1110</v>
      </c>
      <c r="H25" s="19"/>
      <c r="I25" s="19"/>
      <c r="J25" s="19"/>
      <c r="K25" s="19"/>
      <c r="L25" s="19"/>
      <c r="M25" s="25"/>
      <c r="N25" s="25">
        <f t="shared" ref="N25:N30" si="12">ROUND(AVERAGE(E25:I25),2)</f>
        <v>1128.33</v>
      </c>
      <c r="O25" s="23">
        <f t="shared" ref="O25:O30" si="13" xml:space="preserve"> COUNT(E25:M25)</f>
        <v>3</v>
      </c>
      <c r="P25" s="23">
        <f t="shared" ref="P25:P30" si="14">STDEV(E25:I25)</f>
        <v>16.802777548171413</v>
      </c>
      <c r="Q25" s="23">
        <f t="shared" ref="Q25:Q30" si="15">P25/N25*100</f>
        <v>1.489172276565492</v>
      </c>
      <c r="R25" s="23" t="str">
        <f t="shared" ref="R25:R30" si="16">IF(Q25&lt;33,"ОДНОРОДНЫЕ","НЕОДНОРОДНЫЕ")</f>
        <v>ОДНОРОДНЫЕ</v>
      </c>
      <c r="S25" s="25">
        <f t="shared" ref="S25:S30" si="17">D25*N25</f>
        <v>22566.6</v>
      </c>
    </row>
    <row r="26" spans="1:21" s="34" customFormat="1" ht="15" customHeight="1" x14ac:dyDescent="0.25">
      <c r="A26" s="36">
        <v>8</v>
      </c>
      <c r="B26" s="31" t="s">
        <v>41</v>
      </c>
      <c r="C26" s="32" t="s">
        <v>33</v>
      </c>
      <c r="D26" s="32">
        <v>400</v>
      </c>
      <c r="E26" s="26">
        <v>420</v>
      </c>
      <c r="F26" s="19">
        <v>416</v>
      </c>
      <c r="G26" s="19">
        <v>408</v>
      </c>
      <c r="H26" s="19"/>
      <c r="I26" s="19"/>
      <c r="J26" s="19"/>
      <c r="K26" s="19"/>
      <c r="L26" s="19"/>
      <c r="M26" s="35"/>
      <c r="N26" s="35">
        <f t="shared" ref="N26:N28" si="18">ROUND(AVERAGE(E26:I26),2)</f>
        <v>414.67</v>
      </c>
      <c r="O26" s="32">
        <f t="shared" ref="O26:O28" si="19" xml:space="preserve"> COUNT(E26:M26)</f>
        <v>3</v>
      </c>
      <c r="P26" s="32">
        <f t="shared" ref="P26:P28" si="20">STDEV(E26:I26)</f>
        <v>6.110100926607787</v>
      </c>
      <c r="Q26" s="32">
        <f t="shared" ref="Q26:Q28" si="21">P26/N26*100</f>
        <v>1.4734851632883466</v>
      </c>
      <c r="R26" s="32" t="str">
        <f t="shared" ref="R26:R28" si="22">IF(Q26&lt;33,"ОДНОРОДНЫЕ","НЕОДНОРОДНЫЕ")</f>
        <v>ОДНОРОДНЫЕ</v>
      </c>
      <c r="S26" s="35">
        <f t="shared" ref="S26:S28" si="23">D26*N26</f>
        <v>165868</v>
      </c>
    </row>
    <row r="27" spans="1:21" s="34" customFormat="1" ht="30" x14ac:dyDescent="0.25">
      <c r="A27" s="36">
        <v>9</v>
      </c>
      <c r="B27" s="31" t="s">
        <v>42</v>
      </c>
      <c r="C27" s="32" t="s">
        <v>33</v>
      </c>
      <c r="D27" s="32">
        <v>12</v>
      </c>
      <c r="E27" s="26">
        <v>828</v>
      </c>
      <c r="F27" s="19">
        <v>820</v>
      </c>
      <c r="G27" s="19">
        <v>804</v>
      </c>
      <c r="H27" s="19"/>
      <c r="I27" s="19"/>
      <c r="J27" s="19"/>
      <c r="K27" s="19"/>
      <c r="L27" s="19"/>
      <c r="M27" s="35"/>
      <c r="N27" s="35">
        <f t="shared" si="18"/>
        <v>817.33</v>
      </c>
      <c r="O27" s="32">
        <f t="shared" si="19"/>
        <v>3</v>
      </c>
      <c r="P27" s="32">
        <f t="shared" si="20"/>
        <v>12.220201853215574</v>
      </c>
      <c r="Q27" s="32">
        <f t="shared" si="21"/>
        <v>1.4951368300705437</v>
      </c>
      <c r="R27" s="32" t="str">
        <f t="shared" si="22"/>
        <v>ОДНОРОДНЫЕ</v>
      </c>
      <c r="S27" s="35">
        <f t="shared" si="23"/>
        <v>9807.9600000000009</v>
      </c>
    </row>
    <row r="28" spans="1:21" s="34" customFormat="1" ht="30" x14ac:dyDescent="0.25">
      <c r="A28" s="36">
        <v>10</v>
      </c>
      <c r="B28" s="31" t="s">
        <v>43</v>
      </c>
      <c r="C28" s="32" t="s">
        <v>50</v>
      </c>
      <c r="D28" s="32">
        <v>1</v>
      </c>
      <c r="E28" s="26">
        <v>890</v>
      </c>
      <c r="F28" s="19">
        <v>920</v>
      </c>
      <c r="G28" s="19">
        <v>900</v>
      </c>
      <c r="H28" s="19"/>
      <c r="I28" s="19"/>
      <c r="J28" s="19"/>
      <c r="K28" s="19"/>
      <c r="L28" s="19"/>
      <c r="M28" s="35"/>
      <c r="N28" s="35">
        <f t="shared" si="18"/>
        <v>903.33</v>
      </c>
      <c r="O28" s="32">
        <f t="shared" si="19"/>
        <v>3</v>
      </c>
      <c r="P28" s="32">
        <f t="shared" si="20"/>
        <v>15.275252316519467</v>
      </c>
      <c r="Q28" s="32">
        <f t="shared" si="21"/>
        <v>1.6909935811408305</v>
      </c>
      <c r="R28" s="32" t="str">
        <f t="shared" si="22"/>
        <v>ОДНОРОДНЫЕ</v>
      </c>
      <c r="S28" s="35">
        <f t="shared" si="23"/>
        <v>903.33</v>
      </c>
    </row>
    <row r="29" spans="1:21" s="24" customFormat="1" ht="30" x14ac:dyDescent="0.25">
      <c r="A29" s="36">
        <v>11</v>
      </c>
      <c r="B29" s="31" t="s">
        <v>46</v>
      </c>
      <c r="C29" s="32" t="s">
        <v>50</v>
      </c>
      <c r="D29" s="32">
        <v>1</v>
      </c>
      <c r="E29" s="26">
        <v>890</v>
      </c>
      <c r="F29" s="19">
        <v>920</v>
      </c>
      <c r="G29" s="19">
        <v>900</v>
      </c>
      <c r="H29" s="19"/>
      <c r="I29" s="19"/>
      <c r="J29" s="19"/>
      <c r="K29" s="19"/>
      <c r="L29" s="19"/>
      <c r="M29" s="25"/>
      <c r="N29" s="25">
        <f t="shared" si="12"/>
        <v>903.33</v>
      </c>
      <c r="O29" s="23">
        <f t="shared" si="13"/>
        <v>3</v>
      </c>
      <c r="P29" s="23">
        <f t="shared" si="14"/>
        <v>15.275252316519467</v>
      </c>
      <c r="Q29" s="23">
        <f t="shared" si="15"/>
        <v>1.6909935811408305</v>
      </c>
      <c r="R29" s="23" t="str">
        <f t="shared" si="16"/>
        <v>ОДНОРОДНЫЕ</v>
      </c>
      <c r="S29" s="25">
        <f t="shared" si="17"/>
        <v>903.33</v>
      </c>
    </row>
    <row r="30" spans="1:21" s="28" customFormat="1" ht="30" x14ac:dyDescent="0.25">
      <c r="A30" s="36">
        <v>12</v>
      </c>
      <c r="B30" s="31" t="s">
        <v>47</v>
      </c>
      <c r="C30" s="32" t="s">
        <v>50</v>
      </c>
      <c r="D30" s="32">
        <v>1</v>
      </c>
      <c r="E30" s="26">
        <v>930</v>
      </c>
      <c r="F30" s="19">
        <v>920</v>
      </c>
      <c r="G30" s="19">
        <v>900</v>
      </c>
      <c r="H30" s="19"/>
      <c r="I30" s="19"/>
      <c r="J30" s="19"/>
      <c r="K30" s="19"/>
      <c r="L30" s="19"/>
      <c r="M30" s="29"/>
      <c r="N30" s="29">
        <f t="shared" si="12"/>
        <v>916.67</v>
      </c>
      <c r="O30" s="27">
        <f t="shared" si="13"/>
        <v>3</v>
      </c>
      <c r="P30" s="27">
        <f t="shared" si="14"/>
        <v>15.275252316519467</v>
      </c>
      <c r="Q30" s="27">
        <f t="shared" si="15"/>
        <v>1.6663851022199341</v>
      </c>
      <c r="R30" s="27" t="str">
        <f t="shared" si="16"/>
        <v>ОДНОРОДНЫЕ</v>
      </c>
      <c r="S30" s="29">
        <f t="shared" si="17"/>
        <v>916.67</v>
      </c>
    </row>
    <row r="31" spans="1:21" ht="30" x14ac:dyDescent="0.25">
      <c r="A31" s="36">
        <v>13</v>
      </c>
      <c r="B31" s="31" t="s">
        <v>48</v>
      </c>
      <c r="C31" s="32" t="s">
        <v>50</v>
      </c>
      <c r="D31" s="32">
        <v>1</v>
      </c>
      <c r="E31" s="26">
        <v>920</v>
      </c>
      <c r="F31" s="8">
        <v>920</v>
      </c>
      <c r="G31" s="8">
        <v>900</v>
      </c>
      <c r="H31" s="8"/>
      <c r="I31" s="8"/>
      <c r="J31" s="8"/>
      <c r="K31" s="8"/>
      <c r="L31" s="8"/>
      <c r="M31" s="10"/>
      <c r="N31" s="20">
        <f t="shared" si="8"/>
        <v>913.33</v>
      </c>
      <c r="O31" s="21">
        <f t="shared" si="9"/>
        <v>3</v>
      </c>
      <c r="P31" s="21">
        <f t="shared" si="10"/>
        <v>11.547005383792516</v>
      </c>
      <c r="Q31" s="13">
        <f t="shared" si="11"/>
        <v>1.2642752766023799</v>
      </c>
      <c r="R31" s="13" t="str">
        <f t="shared" si="0"/>
        <v>ОДНОРОДНЫЕ</v>
      </c>
      <c r="S31" s="10">
        <f t="shared" si="1"/>
        <v>913.33</v>
      </c>
    </row>
    <row r="32" spans="1:21" x14ac:dyDescent="0.25">
      <c r="E32" s="19">
        <f>SUMPRODUCT($D$19:$D$31,E19:E31)</f>
        <v>1304494</v>
      </c>
      <c r="F32" s="19">
        <f>SUMPRODUCT($D$19:$D$31,F19:F31)</f>
        <v>1292346.8</v>
      </c>
      <c r="G32" s="19">
        <f>SUMPRODUCT($D$19:$D$31,G19:G31)</f>
        <v>1267788</v>
      </c>
      <c r="T32" s="6"/>
      <c r="U32" s="1"/>
    </row>
    <row r="33" spans="1:21" s="22" customFormat="1" x14ac:dyDescent="0.25">
      <c r="H33" s="1"/>
      <c r="I33" s="1"/>
      <c r="J33" s="1"/>
      <c r="K33" s="1"/>
      <c r="L33" s="1"/>
      <c r="M33" s="1"/>
      <c r="N33" s="1"/>
      <c r="S33" s="1"/>
      <c r="T33" s="6"/>
      <c r="U33" s="1"/>
    </row>
    <row r="34" spans="1:21" x14ac:dyDescent="0.25">
      <c r="A34" s="45" t="s">
        <v>17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U34" s="6"/>
    </row>
    <row r="35" spans="1:21" x14ac:dyDescent="0.25">
      <c r="A35" s="46" t="s">
        <v>16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21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6"/>
    </row>
    <row r="37" spans="1:21" s="33" customFormat="1" x14ac:dyDescent="0.25">
      <c r="A37" s="41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2"/>
      <c r="U37" s="2"/>
    </row>
    <row r="38" spans="1:21" x14ac:dyDescent="0.25">
      <c r="Q38" s="6"/>
      <c r="R38" s="6"/>
    </row>
  </sheetData>
  <mergeCells count="18">
    <mergeCell ref="A37:S37"/>
    <mergeCell ref="A36:S36"/>
    <mergeCell ref="B13:R13"/>
    <mergeCell ref="A34:S34"/>
    <mergeCell ref="A35:S35"/>
    <mergeCell ref="S17:S18"/>
    <mergeCell ref="A16:B16"/>
    <mergeCell ref="C16:D16"/>
    <mergeCell ref="N17:N18"/>
    <mergeCell ref="O17:O18"/>
    <mergeCell ref="P17:P18"/>
    <mergeCell ref="Q17:Q18"/>
    <mergeCell ref="R17:R18"/>
    <mergeCell ref="A17:A18"/>
    <mergeCell ref="G3:S3"/>
    <mergeCell ref="B17:B18"/>
    <mergeCell ref="C17:D17"/>
    <mergeCell ref="P11:Q11"/>
  </mergeCells>
  <conditionalFormatting sqref="R19">
    <cfRule type="containsText" dxfId="77" priority="94" operator="containsText" text="НЕ">
      <formula>NOT(ISERROR(SEARCH("НЕ",R19)))</formula>
    </cfRule>
    <cfRule type="containsText" dxfId="76" priority="95" operator="containsText" text="ОДНОРОДНЫЕ">
      <formula>NOT(ISERROR(SEARCH("ОДНОРОДНЫЕ",R19)))</formula>
    </cfRule>
    <cfRule type="containsText" dxfId="75" priority="96" operator="containsText" text="НЕОДНОРОДНЫЕ">
      <formula>NOT(ISERROR(SEARCH("НЕОДНОРОДНЫЕ",R19)))</formula>
    </cfRule>
  </conditionalFormatting>
  <conditionalFormatting sqref="R19">
    <cfRule type="containsText" dxfId="74" priority="91" operator="containsText" text="НЕОДНОРОДНЫЕ">
      <formula>NOT(ISERROR(SEARCH("НЕОДНОРОДНЫЕ",R19)))</formula>
    </cfRule>
    <cfRule type="containsText" dxfId="73" priority="92" operator="containsText" text="ОДНОРОДНЫЕ">
      <formula>NOT(ISERROR(SEARCH("ОДНОРОДНЫЕ",R19)))</formula>
    </cfRule>
    <cfRule type="containsText" dxfId="72" priority="93" operator="containsText" text="НЕОДНОРОДНЫЕ">
      <formula>NOT(ISERROR(SEARCH("НЕОДНОРОДНЫЕ",R19)))</formula>
    </cfRule>
  </conditionalFormatting>
  <conditionalFormatting sqref="R31">
    <cfRule type="containsText" dxfId="71" priority="76" operator="containsText" text="НЕ">
      <formula>NOT(ISERROR(SEARCH("НЕ",R31)))</formula>
    </cfRule>
    <cfRule type="containsText" dxfId="70" priority="77" operator="containsText" text="ОДНОРОДНЫЕ">
      <formula>NOT(ISERROR(SEARCH("ОДНОРОДНЫЕ",R31)))</formula>
    </cfRule>
    <cfRule type="containsText" dxfId="69" priority="78" operator="containsText" text="НЕОДНОРОДНЫЕ">
      <formula>NOT(ISERROR(SEARCH("НЕОДНОРОДНЫЕ",R31)))</formula>
    </cfRule>
  </conditionalFormatting>
  <conditionalFormatting sqref="R31">
    <cfRule type="containsText" dxfId="68" priority="73" operator="containsText" text="НЕОДНОРОДНЫЕ">
      <formula>NOT(ISERROR(SEARCH("НЕОДНОРОДНЫЕ",R31)))</formula>
    </cfRule>
    <cfRule type="containsText" dxfId="67" priority="74" operator="containsText" text="ОДНОРОДНЫЕ">
      <formula>NOT(ISERROR(SEARCH("ОДНОРОДНЫЕ",R31)))</formula>
    </cfRule>
    <cfRule type="containsText" dxfId="66" priority="75" operator="containsText" text="НЕОДНОРОДНЫЕ">
      <formula>NOT(ISERROR(SEARCH("НЕОДНОРОДНЫЕ",R31)))</formula>
    </cfRule>
  </conditionalFormatting>
  <conditionalFormatting sqref="R24">
    <cfRule type="containsText" dxfId="65" priority="70" operator="containsText" text="НЕ">
      <formula>NOT(ISERROR(SEARCH("НЕ",R24)))</formula>
    </cfRule>
    <cfRule type="containsText" dxfId="64" priority="71" operator="containsText" text="ОДНОРОДНЫЕ">
      <formula>NOT(ISERROR(SEARCH("ОДНОРОДНЫЕ",R24)))</formula>
    </cfRule>
    <cfRule type="containsText" dxfId="63" priority="72" operator="containsText" text="НЕОДНОРОДНЫЕ">
      <formula>NOT(ISERROR(SEARCH("НЕОДНОРОДНЫЕ",R24)))</formula>
    </cfRule>
  </conditionalFormatting>
  <conditionalFormatting sqref="R24">
    <cfRule type="containsText" dxfId="62" priority="67" operator="containsText" text="НЕОДНОРОДНЫЕ">
      <formula>NOT(ISERROR(SEARCH("НЕОДНОРОДНЫЕ",R24)))</formula>
    </cfRule>
    <cfRule type="containsText" dxfId="61" priority="68" operator="containsText" text="ОДНОРОДНЫЕ">
      <formula>NOT(ISERROR(SEARCH("ОДНОРОДНЫЕ",R24)))</formula>
    </cfRule>
    <cfRule type="containsText" dxfId="60" priority="69" operator="containsText" text="НЕОДНОРОДНЫЕ">
      <formula>NOT(ISERROR(SEARCH("НЕОДНОРОДНЫЕ",R24)))</formula>
    </cfRule>
  </conditionalFormatting>
  <conditionalFormatting sqref="R29">
    <cfRule type="containsText" dxfId="59" priority="58" operator="containsText" text="НЕ">
      <formula>NOT(ISERROR(SEARCH("НЕ",R29)))</formula>
    </cfRule>
    <cfRule type="containsText" dxfId="58" priority="59" operator="containsText" text="ОДНОРОДНЫЕ">
      <formula>NOT(ISERROR(SEARCH("ОДНОРОДНЫЕ",R29)))</formula>
    </cfRule>
    <cfRule type="containsText" dxfId="57" priority="60" operator="containsText" text="НЕОДНОРОДНЫЕ">
      <formula>NOT(ISERROR(SEARCH("НЕОДНОРОДНЫЕ",R29)))</formula>
    </cfRule>
  </conditionalFormatting>
  <conditionalFormatting sqref="R29">
    <cfRule type="containsText" dxfId="56" priority="55" operator="containsText" text="НЕОДНОРОДНЫЕ">
      <formula>NOT(ISERROR(SEARCH("НЕОДНОРОДНЫЕ",R29)))</formula>
    </cfRule>
    <cfRule type="containsText" dxfId="55" priority="56" operator="containsText" text="ОДНОРОДНЫЕ">
      <formula>NOT(ISERROR(SEARCH("ОДНОРОДНЫЕ",R29)))</formula>
    </cfRule>
    <cfRule type="containsText" dxfId="54" priority="57" operator="containsText" text="НЕОДНОРОДНЫЕ">
      <formula>NOT(ISERROR(SEARCH("НЕОДНОРОДНЫЕ",R29)))</formula>
    </cfRule>
  </conditionalFormatting>
  <conditionalFormatting sqref="R25">
    <cfRule type="containsText" dxfId="53" priority="52" operator="containsText" text="НЕ">
      <formula>NOT(ISERROR(SEARCH("НЕ",R25)))</formula>
    </cfRule>
    <cfRule type="containsText" dxfId="52" priority="53" operator="containsText" text="ОДНОРОДНЫЕ">
      <formula>NOT(ISERROR(SEARCH("ОДНОРОДНЫЕ",R25)))</formula>
    </cfRule>
    <cfRule type="containsText" dxfId="51" priority="54" operator="containsText" text="НЕОДНОРОДНЫЕ">
      <formula>NOT(ISERROR(SEARCH("НЕОДНОРОДНЫЕ",R25)))</formula>
    </cfRule>
  </conditionalFormatting>
  <conditionalFormatting sqref="R25">
    <cfRule type="containsText" dxfId="50" priority="49" operator="containsText" text="НЕОДНОРОДНЫЕ">
      <formula>NOT(ISERROR(SEARCH("НЕОДНОРОДНЫЕ",R25)))</formula>
    </cfRule>
    <cfRule type="containsText" dxfId="49" priority="50" operator="containsText" text="ОДНОРОДНЫЕ">
      <formula>NOT(ISERROR(SEARCH("ОДНОРОДНЫЕ",R25)))</formula>
    </cfRule>
    <cfRule type="containsText" dxfId="48" priority="51" operator="containsText" text="НЕОДНОРОДНЫЕ">
      <formula>NOT(ISERROR(SEARCH("НЕОДНОРОДНЫЕ",R25)))</formula>
    </cfRule>
  </conditionalFormatting>
  <conditionalFormatting sqref="R23">
    <cfRule type="containsText" dxfId="47" priority="46" operator="containsText" text="НЕ">
      <formula>NOT(ISERROR(SEARCH("НЕ",R23)))</formula>
    </cfRule>
    <cfRule type="containsText" dxfId="46" priority="47" operator="containsText" text="ОДНОРОДНЫЕ">
      <formula>NOT(ISERROR(SEARCH("ОДНОРОДНЫЕ",R23)))</formula>
    </cfRule>
    <cfRule type="containsText" dxfId="45" priority="48" operator="containsText" text="НЕОДНОРОДНЫЕ">
      <formula>NOT(ISERROR(SEARCH("НЕОДНОРОДНЫЕ",R23)))</formula>
    </cfRule>
  </conditionalFormatting>
  <conditionalFormatting sqref="R23">
    <cfRule type="containsText" dxfId="44" priority="43" operator="containsText" text="НЕОДНОРОДНЫЕ">
      <formula>NOT(ISERROR(SEARCH("НЕОДНОРОДНЫЕ",R23)))</formula>
    </cfRule>
    <cfRule type="containsText" dxfId="43" priority="44" operator="containsText" text="ОДНОРОДНЫЕ">
      <formula>NOT(ISERROR(SEARCH("ОДНОРОДНЫЕ",R23)))</formula>
    </cfRule>
    <cfRule type="containsText" dxfId="42" priority="45" operator="containsText" text="НЕОДНОРОДНЫЕ">
      <formula>NOT(ISERROR(SEARCH("НЕОДНОРОДНЫЕ",R23)))</formula>
    </cfRule>
  </conditionalFormatting>
  <conditionalFormatting sqref="R20">
    <cfRule type="containsText" dxfId="41" priority="40" operator="containsText" text="НЕ">
      <formula>NOT(ISERROR(SEARCH("НЕ",R20)))</formula>
    </cfRule>
    <cfRule type="containsText" dxfId="40" priority="41" operator="containsText" text="ОДНОРОДНЫЕ">
      <formula>NOT(ISERROR(SEARCH("ОДНОРОДНЫЕ",R20)))</formula>
    </cfRule>
    <cfRule type="containsText" dxfId="39" priority="42" operator="containsText" text="НЕОДНОРОДНЫЕ">
      <formula>NOT(ISERROR(SEARCH("НЕОДНОРОДНЫЕ",R20)))</formula>
    </cfRule>
  </conditionalFormatting>
  <conditionalFormatting sqref="R20">
    <cfRule type="containsText" dxfId="38" priority="37" operator="containsText" text="НЕОДНОРОДНЫЕ">
      <formula>NOT(ISERROR(SEARCH("НЕОДНОРОДНЫЕ",R20)))</formula>
    </cfRule>
    <cfRule type="containsText" dxfId="37" priority="38" operator="containsText" text="ОДНОРОДНЫЕ">
      <formula>NOT(ISERROR(SEARCH("ОДНОРОДНЫЕ",R20)))</formula>
    </cfRule>
    <cfRule type="containsText" dxfId="36" priority="39" operator="containsText" text="НЕОДНОРОДНЫЕ">
      <formula>NOT(ISERROR(SEARCH("НЕОДНОРОДНЫЕ",R20)))</formula>
    </cfRule>
  </conditionalFormatting>
  <conditionalFormatting sqref="R22">
    <cfRule type="containsText" dxfId="35" priority="34" operator="containsText" text="НЕ">
      <formula>NOT(ISERROR(SEARCH("НЕ",R22)))</formula>
    </cfRule>
    <cfRule type="containsText" dxfId="34" priority="35" operator="containsText" text="ОДНОРОДНЫЕ">
      <formula>NOT(ISERROR(SEARCH("ОДНОРОДНЫЕ",R22)))</formula>
    </cfRule>
    <cfRule type="containsText" dxfId="33" priority="36" operator="containsText" text="НЕОДНОРОДНЫЕ">
      <formula>NOT(ISERROR(SEARCH("НЕОДНОРОДНЫЕ",R22)))</formula>
    </cfRule>
  </conditionalFormatting>
  <conditionalFormatting sqref="R22">
    <cfRule type="containsText" dxfId="32" priority="31" operator="containsText" text="НЕОДНОРОДНЫЕ">
      <formula>NOT(ISERROR(SEARCH("НЕОДНОРОДНЫЕ",R22)))</formula>
    </cfRule>
    <cfRule type="containsText" dxfId="31" priority="32" operator="containsText" text="ОДНОРОДНЫЕ">
      <formula>NOT(ISERROR(SEARCH("ОДНОРОДНЫЕ",R22)))</formula>
    </cfRule>
    <cfRule type="containsText" dxfId="30" priority="33" operator="containsText" text="НЕОДНОРОДНЫЕ">
      <formula>NOT(ISERROR(SEARCH("НЕОДНОРОДНЫЕ",R22)))</formula>
    </cfRule>
  </conditionalFormatting>
  <conditionalFormatting sqref="R21">
    <cfRule type="containsText" dxfId="29" priority="28" operator="containsText" text="НЕ">
      <formula>NOT(ISERROR(SEARCH("НЕ",R21)))</formula>
    </cfRule>
    <cfRule type="containsText" dxfId="28" priority="29" operator="containsText" text="ОДНОРОДНЫЕ">
      <formula>NOT(ISERROR(SEARCH("ОДНОРОДНЫЕ",R21)))</formula>
    </cfRule>
    <cfRule type="containsText" dxfId="27" priority="30" operator="containsText" text="НЕОДНОРОДНЫЕ">
      <formula>NOT(ISERROR(SEARCH("НЕОДНОРОДНЫЕ",R21)))</formula>
    </cfRule>
  </conditionalFormatting>
  <conditionalFormatting sqref="R21">
    <cfRule type="containsText" dxfId="26" priority="25" operator="containsText" text="НЕОДНОРОДНЫЕ">
      <formula>NOT(ISERROR(SEARCH("НЕОДНОРОДНЫЕ",R21)))</formula>
    </cfRule>
    <cfRule type="containsText" dxfId="25" priority="26" operator="containsText" text="ОДНОРОДНЫЕ">
      <formula>NOT(ISERROR(SEARCH("ОДНОРОДНЫЕ",R21)))</formula>
    </cfRule>
    <cfRule type="containsText" dxfId="24" priority="27" operator="containsText" text="НЕОДНОРОДНЫЕ">
      <formula>NOT(ISERROR(SEARCH("НЕОДНОРОДНЫЕ",R21)))</formula>
    </cfRule>
  </conditionalFormatting>
  <conditionalFormatting sqref="R30">
    <cfRule type="containsText" dxfId="23" priority="22" operator="containsText" text="НЕ">
      <formula>NOT(ISERROR(SEARCH("НЕ",R30)))</formula>
    </cfRule>
    <cfRule type="containsText" dxfId="22" priority="23" operator="containsText" text="ОДНОРОДНЫЕ">
      <formula>NOT(ISERROR(SEARCH("ОДНОРОДНЫЕ",R30)))</formula>
    </cfRule>
    <cfRule type="containsText" dxfId="21" priority="24" operator="containsText" text="НЕОДНОРОДНЫЕ">
      <formula>NOT(ISERROR(SEARCH("НЕОДНОРОДНЫЕ",R30)))</formula>
    </cfRule>
  </conditionalFormatting>
  <conditionalFormatting sqref="R30">
    <cfRule type="containsText" dxfId="20" priority="19" operator="containsText" text="НЕОДНОРОДНЫЕ">
      <formula>NOT(ISERROR(SEARCH("НЕОДНОРОДНЫЕ",R30)))</formula>
    </cfRule>
    <cfRule type="containsText" dxfId="19" priority="20" operator="containsText" text="ОДНОРОДНЫЕ">
      <formula>NOT(ISERROR(SEARCH("ОДНОРОДНЫЕ",R30)))</formula>
    </cfRule>
    <cfRule type="containsText" dxfId="18" priority="21" operator="containsText" text="НЕОДНОРОДНЫЕ">
      <formula>NOT(ISERROR(SEARCH("НЕОДНОРОДНЫЕ",R30)))</formula>
    </cfRule>
  </conditionalFormatting>
  <conditionalFormatting sqref="R28">
    <cfRule type="containsText" dxfId="17" priority="16" operator="containsText" text="НЕ">
      <formula>NOT(ISERROR(SEARCH("НЕ",R28)))</formula>
    </cfRule>
    <cfRule type="containsText" dxfId="16" priority="17" operator="containsText" text="ОДНОРОДНЫЕ">
      <formula>NOT(ISERROR(SEARCH("ОДНОРОДНЫЕ",R28)))</formula>
    </cfRule>
    <cfRule type="containsText" dxfId="15" priority="18" operator="containsText" text="НЕОДНОРОДНЫЕ">
      <formula>NOT(ISERROR(SEARCH("НЕОДНОРОДНЫЕ",R28)))</formula>
    </cfRule>
  </conditionalFormatting>
  <conditionalFormatting sqref="R28">
    <cfRule type="containsText" dxfId="14" priority="13" operator="containsText" text="НЕОДНОРОДНЫЕ">
      <formula>NOT(ISERROR(SEARCH("НЕОДНОРОДНЫЕ",R28)))</formula>
    </cfRule>
    <cfRule type="containsText" dxfId="13" priority="14" operator="containsText" text="ОДНОРОДНЫЕ">
      <formula>NOT(ISERROR(SEARCH("ОДНОРОДНЫЕ",R28)))</formula>
    </cfRule>
    <cfRule type="containsText" dxfId="12" priority="15" operator="containsText" text="НЕОДНОРОДНЫЕ">
      <formula>NOT(ISERROR(SEARCH("НЕОДНОРОДНЫЕ",R28)))</formula>
    </cfRule>
  </conditionalFormatting>
  <conditionalFormatting sqref="R26">
    <cfRule type="containsText" dxfId="11" priority="10" operator="containsText" text="НЕ">
      <formula>NOT(ISERROR(SEARCH("НЕ",R26)))</formula>
    </cfRule>
    <cfRule type="containsText" dxfId="10" priority="11" operator="containsText" text="ОДНОРОДНЫЕ">
      <formula>NOT(ISERROR(SEARCH("ОДНОРОДНЫЕ",R26)))</formula>
    </cfRule>
    <cfRule type="containsText" dxfId="9" priority="12" operator="containsText" text="НЕОДНОРОДНЫЕ">
      <formula>NOT(ISERROR(SEARCH("НЕОДНОРОДНЫЕ",R26)))</formula>
    </cfRule>
  </conditionalFormatting>
  <conditionalFormatting sqref="R26">
    <cfRule type="containsText" dxfId="8" priority="7" operator="containsText" text="НЕОДНОРОДНЫЕ">
      <formula>NOT(ISERROR(SEARCH("НЕОДНОРОДНЫЕ",R26)))</formula>
    </cfRule>
    <cfRule type="containsText" dxfId="7" priority="8" operator="containsText" text="ОДНОРОДНЫЕ">
      <formula>NOT(ISERROR(SEARCH("ОДНОРОДНЫЕ",R26)))</formula>
    </cfRule>
    <cfRule type="containsText" dxfId="6" priority="9" operator="containsText" text="НЕОДНОРОДНЫЕ">
      <formula>NOT(ISERROR(SEARCH("НЕОДНОРОДНЫЕ",R26)))</formula>
    </cfRule>
  </conditionalFormatting>
  <conditionalFormatting sqref="R27">
    <cfRule type="containsText" dxfId="5" priority="4" operator="containsText" text="НЕ">
      <formula>NOT(ISERROR(SEARCH("НЕ",R27)))</formula>
    </cfRule>
    <cfRule type="containsText" dxfId="4" priority="5" operator="containsText" text="ОДНОРОДНЫЕ">
      <formula>NOT(ISERROR(SEARCH("ОДНОРОДНЫЕ",R27)))</formula>
    </cfRule>
    <cfRule type="containsText" dxfId="3" priority="6" operator="containsText" text="НЕОДНОРОДНЫЕ">
      <formula>NOT(ISERROR(SEARCH("НЕОДНОРОДНЫЕ",R27)))</formula>
    </cfRule>
  </conditionalFormatting>
  <conditionalFormatting sqref="R27">
    <cfRule type="containsText" dxfId="2" priority="1" operator="containsText" text="НЕОДНОРОДНЫЕ">
      <formula>NOT(ISERROR(SEARCH("НЕОДНОРОДНЫЕ",R27)))</formula>
    </cfRule>
    <cfRule type="containsText" dxfId="1" priority="2" operator="containsText" text="ОДНОРОДНЫЕ">
      <formula>NOT(ISERROR(SEARCH("ОДНОРОДНЫЕ",R27)))</formula>
    </cfRule>
    <cfRule type="containsText" dxfId="0" priority="3" operator="containsText" text="НЕОДНОРОДНЫЕ">
      <formula>NOT(ISERROR(SEARCH("НЕОДНОРОДНЫЕ",R27)))</formula>
    </cfRule>
  </conditionalFormatting>
  <pageMargins left="0.31496062992125984" right="0.19685039370078741" top="0.35433070866141736" bottom="0.35433070866141736" header="0.11811023622047245" footer="0.11811023622047245"/>
  <pageSetup paperSize="9" scale="69" fitToHeight="2" orientation="landscape" r:id="rId1"/>
  <ignoredErrors>
    <ignoredError sqref="N31 N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2025-02-12T10:58:24Z</dcterms:modified>
</cp:coreProperties>
</file>