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27" i="1" l="1"/>
  <c r="O27" i="1"/>
  <c r="N27" i="1"/>
  <c r="S27" i="1" s="1"/>
  <c r="P23" i="1"/>
  <c r="O23" i="1"/>
  <c r="N23" i="1"/>
  <c r="S23" i="1" s="1"/>
  <c r="P22" i="1"/>
  <c r="O22" i="1"/>
  <c r="N22" i="1"/>
  <c r="S22" i="1" s="1"/>
  <c r="P21" i="1"/>
  <c r="O21" i="1"/>
  <c r="N21" i="1"/>
  <c r="S21" i="1" s="1"/>
  <c r="P20" i="1"/>
  <c r="O20" i="1"/>
  <c r="N20" i="1"/>
  <c r="S20" i="1" s="1"/>
  <c r="Q27" i="1" l="1"/>
  <c r="R27" i="1" s="1"/>
  <c r="Q23" i="1"/>
  <c r="R23" i="1" s="1"/>
  <c r="Q22" i="1"/>
  <c r="R22" i="1" s="1"/>
  <c r="Q20" i="1"/>
  <c r="R20" i="1" s="1"/>
  <c r="Q21" i="1"/>
  <c r="R21" i="1" s="1"/>
  <c r="F30" i="1"/>
  <c r="G30" i="1"/>
  <c r="E30" i="1"/>
  <c r="P26" i="1"/>
  <c r="O26" i="1"/>
  <c r="N26" i="1"/>
  <c r="S26" i="1" s="1"/>
  <c r="P25" i="1"/>
  <c r="O25" i="1"/>
  <c r="N25" i="1"/>
  <c r="S25" i="1" s="1"/>
  <c r="Q26" i="1" l="1"/>
  <c r="R26" i="1" s="1"/>
  <c r="Q25" i="1"/>
  <c r="R25" i="1" s="1"/>
  <c r="N19" i="1"/>
  <c r="P24" i="1" l="1"/>
  <c r="P28" i="1"/>
  <c r="P29" i="1"/>
  <c r="P19" i="1"/>
  <c r="Q19" i="1" s="1"/>
  <c r="O24" i="1"/>
  <c r="O28" i="1"/>
  <c r="O29" i="1"/>
  <c r="O19" i="1"/>
  <c r="N24" i="1"/>
  <c r="N28" i="1"/>
  <c r="N29" i="1"/>
  <c r="S24" i="1" l="1"/>
  <c r="S29" i="1"/>
  <c r="S28" i="1"/>
  <c r="Q28" i="1" l="1"/>
  <c r="R28" i="1" s="1"/>
  <c r="Q29" i="1"/>
  <c r="R29" i="1" s="1"/>
  <c r="Q24" i="1"/>
  <c r="R24" i="1" s="1"/>
  <c r="S19" i="1"/>
  <c r="R19" i="1" l="1"/>
</calcChain>
</file>

<file path=xl/sharedStrings.xml><?xml version="1.0" encoding="utf-8"?>
<sst xmlns="http://schemas.openxmlformats.org/spreadsheetml/2006/main" count="69" uniqueCount="52">
  <si>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</si>
  <si>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</si>
  <si>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</si>
  <si>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</si>
  <si>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</si>
  <si>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</si>
  <si>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</si>
  <si>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</si>
  <si>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</si>
  <si>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</si>
  <si>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</si>
  <si>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</si>
  <si>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</si>
  <si>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</si>
  <si>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</si>
  <si>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</si>
  <si>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</si>
  <si>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</si>
  <si>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</si>
  <si>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</si>
  <si>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</si>
  <si>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</si>
  <si>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</si>
  <si>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</si>
  <si>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</si>
  <si>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</si>
  <si>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</si>
  <si>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</si>
  <si>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</si>
  <si>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</si>
  <si>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</si>
  <si>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</si>
  <si>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</si>
  <si>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017-25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</si>
  <si>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КДС-1 или эквивалент</t>
  </si>
  <si>
    <t>Контейнеры полимерные с перфорированным поддоном и прозрачной крышкой для предстерилизационной очистки, химической дезинфекции и стерилизации медицинских изделий КДС-«КРОНТ» по ТУ 9451-009-11769436-2001 в исполнении КДС-3 или эквивалент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</si>
  <si>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КДС-5 или эквивалент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</si>
  <si>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КДС-10 или эквивалент или эквивалент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</si>
  <si>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КДС-11 или эквивалент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</si>
  <si>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КДС-20 или эквивалент</t>
  </si>
  <si>
    <t>Коробка стерилизационная на 3л (КСКФ-3) или эквивалент</t>
  </si>
  <si>
    <t>Коробка стерилизационная на 6л (КСКФ-6) или эквивалент</t>
  </si>
  <si>
    <t>Тележка для размещения контейнеров ТК-01-«КРОНТ» по ТУ 9452-033-11769436-2006 (с контейнерами КДС-"КРОНТ" по ТУ 9451-009-11769436-2001) или эквивалент</t>
  </si>
  <si>
    <t>Фильтры для биксов КСФК-3 или эквивалент</t>
  </si>
  <si>
    <t>Фильтры для биксов КСФК 6-18 или эквивалент</t>
  </si>
  <si>
    <t>шт</t>
  </si>
  <si>
    <t>комплект</t>
  </si>
  <si>
    <t>КП вх 250-02/25 от 04.02.2025</t>
  </si>
  <si>
    <t>КП вх 251-02/25 от 04.02.2025</t>
  </si>
  <si>
    <t>КП вх 252-02/25 от 04.02.2025</t>
  </si>
  <si>
    <t>Исходя из имеющегося у Заказчика объёма финансового обеспечения для осуществления закупки НМЦД устанавливается в размере 400 350 руб. (четыреста тысяч триста пятьдесят рублей 00 копеек)</t>
  </si>
  <si>
    <t>на поставку емкостей и контейнеров медицинских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</si>
</sst>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topLeftCell="A22" zoomScale="85" zoomScaleNormal="85" zoomScalePageLayoutView="70" workbookViewId="0">
      <selection activeCell="W12" sqref="W11:W12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9.28515625" style="1" customWidth="1"/>
    <col min="8" max="9" width="17.7109375" style="1" hidden="1" customWidth="1"/>
    <col min="10" max="10" width="19" style="1" hidden="1" customWidth="1"/>
    <col min="11" max="13" width="16.85546875" style="1" hidden="1" customWidth="1"/>
    <col min="14" max="14" width="13.7109375" style="1" customWidth="1"/>
    <col min="15" max="15" width="9.42578125" style="9" customWidth="1"/>
    <col min="16" max="16" width="12.5703125" style="9" customWidth="1"/>
    <col min="17" max="17" width="10.28515625" style="9" customWidth="1"/>
    <col min="18" max="18" width="22.42578125" style="9" bestFit="1" customWidth="1"/>
    <col min="19" max="19" width="17.5703125" style="1" customWidth="1"/>
    <col min="20" max="20" width="10.7109375" style="9" bestFit="1" customWidth="1"/>
    <col min="21" max="21" width="11.28515625" style="9" bestFit="1" customWidth="1"/>
    <col min="22" max="22" width="10.7109375" style="9" bestFit="1" customWidth="1"/>
    <col min="23" max="23" width="11.7109375" style="9" bestFit="1" customWidth="1"/>
    <col min="24" max="24" width="10.7109375" style="9" bestFit="1" customWidth="1"/>
    <col min="25" max="16384" width="9.140625" style="9"/>
  </cols>
  <sheetData>
    <row r="1" spans="1:19" x14ac:dyDescent="0.25">
      <c r="S1" s="4" t="s">
        <v>18</v>
      </c>
    </row>
    <row r="2" spans="1:19" ht="14.45" customHeight="1" x14ac:dyDescent="0.25">
      <c r="S2" s="4" t="s">
        <v>19</v>
      </c>
    </row>
    <row r="3" spans="1:19" x14ac:dyDescent="0.25">
      <c r="G3" s="32" t="s">
        <v>51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x14ac:dyDescent="0.25">
      <c r="G4" s="15"/>
      <c r="H4" s="15"/>
      <c r="I4" s="15"/>
      <c r="J4" s="15"/>
      <c r="K4" s="15"/>
      <c r="L4" s="15"/>
      <c r="M4" s="15"/>
      <c r="N4" s="15"/>
      <c r="O4" s="17"/>
      <c r="P4" s="17"/>
      <c r="Q4" s="17"/>
      <c r="R4" s="17"/>
      <c r="S4" s="5" t="s">
        <v>21</v>
      </c>
    </row>
    <row r="5" spans="1:19" x14ac:dyDescent="0.25">
      <c r="G5" s="15"/>
      <c r="H5" s="15"/>
      <c r="I5" s="15"/>
      <c r="J5" s="15"/>
      <c r="K5" s="15"/>
      <c r="L5" s="15"/>
      <c r="M5" s="15"/>
      <c r="N5" s="15"/>
      <c r="O5" s="17"/>
      <c r="P5" s="17"/>
      <c r="Q5" s="17"/>
      <c r="R5" s="17"/>
      <c r="S5" s="5" t="s">
        <v>20</v>
      </c>
    </row>
    <row r="6" spans="1:19" ht="14.45" customHeight="1" x14ac:dyDescent="0.25">
      <c r="G6" s="15"/>
      <c r="H6" s="15"/>
      <c r="I6" s="15"/>
      <c r="J6" s="15"/>
      <c r="K6" s="15"/>
      <c r="L6" s="15"/>
      <c r="M6" s="15"/>
      <c r="N6" s="15"/>
      <c r="O6" s="17"/>
      <c r="P6" s="17"/>
      <c r="Q6" s="17"/>
      <c r="R6" s="17"/>
      <c r="S6" s="5" t="s">
        <v>33</v>
      </c>
    </row>
    <row r="7" spans="1:19" x14ac:dyDescent="0.25">
      <c r="G7" s="15"/>
      <c r="H7" s="15"/>
      <c r="I7" s="15"/>
      <c r="J7" s="15"/>
      <c r="K7" s="15"/>
      <c r="L7" s="15"/>
      <c r="M7" s="15"/>
      <c r="N7" s="15"/>
      <c r="O7" s="17"/>
      <c r="P7" s="17"/>
      <c r="Q7" s="17"/>
      <c r="R7" s="17"/>
      <c r="S7" s="3" t="s">
        <v>12</v>
      </c>
    </row>
    <row r="8" spans="1:19" x14ac:dyDescent="0.25">
      <c r="S8" s="16" t="s">
        <v>15</v>
      </c>
    </row>
    <row r="9" spans="1:19" x14ac:dyDescent="0.25">
      <c r="S9" s="16" t="s">
        <v>13</v>
      </c>
    </row>
    <row r="11" spans="1:19" ht="28.9" customHeight="1" x14ac:dyDescent="0.25">
      <c r="P11" s="35" t="s">
        <v>28</v>
      </c>
      <c r="Q11" s="35"/>
      <c r="R11" s="17"/>
      <c r="S11" s="15" t="s">
        <v>29</v>
      </c>
    </row>
    <row r="13" spans="1:19" x14ac:dyDescent="0.25">
      <c r="B13" s="39" t="s">
        <v>14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19" hidden="1" x14ac:dyDescent="0.25"/>
    <row r="16" spans="1:19" ht="30" x14ac:dyDescent="0.25">
      <c r="A16" s="43"/>
      <c r="B16" s="44"/>
      <c r="C16" s="45"/>
      <c r="D16" s="44"/>
      <c r="E16" s="19" t="s">
        <v>47</v>
      </c>
      <c r="F16" s="19" t="s">
        <v>48</v>
      </c>
      <c r="G16" s="19" t="s">
        <v>49</v>
      </c>
      <c r="H16" s="18"/>
      <c r="I16" s="18"/>
      <c r="J16" s="8"/>
      <c r="K16" s="8"/>
      <c r="L16" s="7"/>
      <c r="M16" s="7"/>
      <c r="N16" s="10"/>
      <c r="O16" s="13"/>
      <c r="P16" s="13"/>
      <c r="Q16" s="13"/>
      <c r="R16" s="13"/>
      <c r="S16" s="10"/>
    </row>
    <row r="17" spans="1:21" ht="30" customHeight="1" x14ac:dyDescent="0.25">
      <c r="A17" s="33" t="s">
        <v>0</v>
      </c>
      <c r="B17" s="33" t="s">
        <v>1</v>
      </c>
      <c r="C17" s="33" t="s">
        <v>2</v>
      </c>
      <c r="D17" s="33"/>
      <c r="E17" s="8" t="s">
        <v>22</v>
      </c>
      <c r="F17" s="8" t="s">
        <v>23</v>
      </c>
      <c r="G17" s="8" t="s">
        <v>24</v>
      </c>
      <c r="H17" s="10" t="s">
        <v>25</v>
      </c>
      <c r="I17" s="10" t="s">
        <v>26</v>
      </c>
      <c r="J17" s="10" t="s">
        <v>27</v>
      </c>
      <c r="K17" s="10" t="s">
        <v>30</v>
      </c>
      <c r="L17" s="10" t="s">
        <v>31</v>
      </c>
      <c r="M17" s="10" t="s">
        <v>32</v>
      </c>
      <c r="N17" s="46" t="s">
        <v>11</v>
      </c>
      <c r="O17" s="33" t="s">
        <v>8</v>
      </c>
      <c r="P17" s="33" t="s">
        <v>9</v>
      </c>
      <c r="Q17" s="33" t="s">
        <v>10</v>
      </c>
      <c r="R17" s="33" t="s">
        <v>6</v>
      </c>
      <c r="S17" s="42" t="s">
        <v>7</v>
      </c>
    </row>
    <row r="18" spans="1:21" x14ac:dyDescent="0.25">
      <c r="A18" s="34"/>
      <c r="B18" s="34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8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47"/>
      <c r="O18" s="33"/>
      <c r="P18" s="33"/>
      <c r="Q18" s="33"/>
      <c r="R18" s="33"/>
      <c r="S18" s="42"/>
    </row>
    <row r="19" spans="1:21" ht="120" x14ac:dyDescent="0.25">
      <c r="A19" s="11">
        <v>1</v>
      </c>
      <c r="B19" s="31" t="s">
        <v>34</v>
      </c>
      <c r="C19" s="27" t="s">
        <v>45</v>
      </c>
      <c r="D19" s="27">
        <v>43</v>
      </c>
      <c r="E19" s="26">
        <v>618</v>
      </c>
      <c r="F19" s="19">
        <v>625</v>
      </c>
      <c r="G19" s="19">
        <v>600</v>
      </c>
      <c r="H19" s="8"/>
      <c r="I19" s="8"/>
      <c r="J19" s="8"/>
      <c r="K19" s="8"/>
      <c r="L19" s="8"/>
      <c r="M19" s="10"/>
      <c r="N19" s="10">
        <f>ROUND(AVERAGE(E19:I19),2)</f>
        <v>614.33000000000004</v>
      </c>
      <c r="O19" s="13">
        <f xml:space="preserve"> COUNT(E19:M19)</f>
        <v>3</v>
      </c>
      <c r="P19" s="13">
        <f>STDEV(E19:I19)</f>
        <v>12.897028081435403</v>
      </c>
      <c r="Q19" s="13">
        <f>P19/N19*100</f>
        <v>2.0993648497445028</v>
      </c>
      <c r="R19" s="13" t="str">
        <f t="shared" ref="R19:R29" si="0">IF(Q19&lt;33,"ОДНОРОДНЫЕ","НЕОДНОРОДНЫЕ")</f>
        <v>ОДНОРОДНЫЕ</v>
      </c>
      <c r="S19" s="10">
        <f t="shared" ref="S19:S29" si="1">D19*N19</f>
        <v>26416.190000000002</v>
      </c>
    </row>
    <row r="20" spans="1:21" s="28" customFormat="1" ht="135" x14ac:dyDescent="0.25">
      <c r="A20" s="30">
        <v>2</v>
      </c>
      <c r="B20" s="31" t="s">
        <v>35</v>
      </c>
      <c r="C20" s="27" t="s">
        <v>45</v>
      </c>
      <c r="D20" s="27">
        <v>41</v>
      </c>
      <c r="E20" s="26">
        <v>777</v>
      </c>
      <c r="F20" s="19">
        <v>785</v>
      </c>
      <c r="G20" s="19">
        <v>750</v>
      </c>
      <c r="H20" s="19"/>
      <c r="I20" s="19"/>
      <c r="J20" s="19"/>
      <c r="K20" s="19"/>
      <c r="L20" s="19"/>
      <c r="M20" s="29"/>
      <c r="N20" s="29">
        <f t="shared" ref="N20:N23" si="2">ROUND(AVERAGE(E20:I20),2)</f>
        <v>770.67</v>
      </c>
      <c r="O20" s="27">
        <f t="shared" ref="O20:O23" si="3" xml:space="preserve"> COUNT(E20:M20)</f>
        <v>3</v>
      </c>
      <c r="P20" s="27">
        <f t="shared" ref="P20:P23" si="4">STDEV(E20:I20)</f>
        <v>18.339392937971894</v>
      </c>
      <c r="Q20" s="27">
        <f t="shared" ref="Q20:Q23" si="5">P20/N20*100</f>
        <v>2.3796687217579371</v>
      </c>
      <c r="R20" s="27" t="str">
        <f t="shared" ref="R20:R23" si="6">IF(Q20&lt;33,"ОДНОРОДНЫЕ","НЕОДНОРОДНЫЕ")</f>
        <v>ОДНОРОДНЫЕ</v>
      </c>
      <c r="S20" s="29">
        <f t="shared" ref="S20:S23" si="7">D20*N20</f>
        <v>31597.469999999998</v>
      </c>
    </row>
    <row r="21" spans="1:21" s="28" customFormat="1" ht="120" x14ac:dyDescent="0.25">
      <c r="A21" s="30">
        <v>3</v>
      </c>
      <c r="B21" s="31" t="s">
        <v>36</v>
      </c>
      <c r="C21" s="27" t="s">
        <v>45</v>
      </c>
      <c r="D21" s="27">
        <v>40</v>
      </c>
      <c r="E21" s="26">
        <v>1133</v>
      </c>
      <c r="F21" s="19">
        <v>1145</v>
      </c>
      <c r="G21" s="19">
        <v>1100</v>
      </c>
      <c r="H21" s="19"/>
      <c r="I21" s="19"/>
      <c r="J21" s="19"/>
      <c r="K21" s="19"/>
      <c r="L21" s="19"/>
      <c r="M21" s="29"/>
      <c r="N21" s="29">
        <f t="shared" si="2"/>
        <v>1126</v>
      </c>
      <c r="O21" s="27">
        <f t="shared" si="3"/>
        <v>3</v>
      </c>
      <c r="P21" s="27">
        <f t="shared" si="4"/>
        <v>23.302360395462088</v>
      </c>
      <c r="Q21" s="27">
        <f t="shared" si="5"/>
        <v>2.069481385032157</v>
      </c>
      <c r="R21" s="27" t="str">
        <f t="shared" si="6"/>
        <v>ОДНОРОДНЫЕ</v>
      </c>
      <c r="S21" s="29">
        <f t="shared" si="7"/>
        <v>45040</v>
      </c>
    </row>
    <row r="22" spans="1:21" s="28" customFormat="1" ht="120" x14ac:dyDescent="0.25">
      <c r="A22" s="30">
        <v>4</v>
      </c>
      <c r="B22" s="31" t="s">
        <v>37</v>
      </c>
      <c r="C22" s="27" t="s">
        <v>45</v>
      </c>
      <c r="D22" s="27">
        <v>8</v>
      </c>
      <c r="E22" s="26">
        <v>2060</v>
      </c>
      <c r="F22" s="19">
        <v>2080</v>
      </c>
      <c r="G22" s="19">
        <v>2000</v>
      </c>
      <c r="H22" s="19"/>
      <c r="I22" s="19"/>
      <c r="J22" s="19"/>
      <c r="K22" s="19"/>
      <c r="L22" s="19"/>
      <c r="M22" s="29"/>
      <c r="N22" s="29">
        <f t="shared" si="2"/>
        <v>2046.67</v>
      </c>
      <c r="O22" s="27">
        <f t="shared" si="3"/>
        <v>3</v>
      </c>
      <c r="P22" s="27">
        <f t="shared" si="4"/>
        <v>41.633319989322651</v>
      </c>
      <c r="Q22" s="27">
        <f t="shared" si="5"/>
        <v>2.03419798938386</v>
      </c>
      <c r="R22" s="27" t="str">
        <f t="shared" si="6"/>
        <v>ОДНОРОДНЫЕ</v>
      </c>
      <c r="S22" s="29">
        <f t="shared" si="7"/>
        <v>16373.36</v>
      </c>
    </row>
    <row r="23" spans="1:21" s="28" customFormat="1" ht="120" x14ac:dyDescent="0.25">
      <c r="A23" s="30">
        <v>5</v>
      </c>
      <c r="B23" s="31" t="s">
        <v>38</v>
      </c>
      <c r="C23" s="27" t="s">
        <v>45</v>
      </c>
      <c r="D23" s="27">
        <v>6</v>
      </c>
      <c r="E23" s="26">
        <v>2163</v>
      </c>
      <c r="F23" s="19">
        <v>2184</v>
      </c>
      <c r="G23" s="19">
        <v>2100</v>
      </c>
      <c r="H23" s="19"/>
      <c r="I23" s="19"/>
      <c r="J23" s="19"/>
      <c r="K23" s="19"/>
      <c r="L23" s="19"/>
      <c r="M23" s="29"/>
      <c r="N23" s="29">
        <f t="shared" si="2"/>
        <v>2149</v>
      </c>
      <c r="O23" s="27">
        <f t="shared" si="3"/>
        <v>3</v>
      </c>
      <c r="P23" s="27">
        <f t="shared" si="4"/>
        <v>43.71498598878879</v>
      </c>
      <c r="Q23" s="27">
        <f t="shared" si="5"/>
        <v>2.0342013024099015</v>
      </c>
      <c r="R23" s="27" t="str">
        <f t="shared" si="6"/>
        <v>ОДНОРОДНЫЕ</v>
      </c>
      <c r="S23" s="29">
        <f t="shared" si="7"/>
        <v>12894</v>
      </c>
    </row>
    <row r="24" spans="1:21" ht="120" x14ac:dyDescent="0.25">
      <c r="A24" s="30">
        <v>6</v>
      </c>
      <c r="B24" s="31" t="s">
        <v>39</v>
      </c>
      <c r="C24" s="27" t="s">
        <v>45</v>
      </c>
      <c r="D24" s="27">
        <v>3</v>
      </c>
      <c r="E24" s="26">
        <v>11433</v>
      </c>
      <c r="F24" s="8">
        <v>11547</v>
      </c>
      <c r="G24" s="8">
        <v>11100</v>
      </c>
      <c r="H24" s="8"/>
      <c r="I24" s="8"/>
      <c r="J24" s="8"/>
      <c r="K24" s="8"/>
      <c r="L24" s="8"/>
      <c r="M24" s="10"/>
      <c r="N24" s="20">
        <f t="shared" ref="N24:N29" si="8">ROUND(AVERAGE(E24:I24),2)</f>
        <v>11360</v>
      </c>
      <c r="O24" s="21">
        <f t="shared" ref="O24:O29" si="9" xml:space="preserve"> COUNT(E24:M24)</f>
        <v>3</v>
      </c>
      <c r="P24" s="21">
        <f t="shared" ref="P24:P29" si="10">STDEV(E24:I24)</f>
        <v>232.26924032251881</v>
      </c>
      <c r="Q24" s="13">
        <f t="shared" ref="Q24:Q29" si="11">P24/N24*100</f>
        <v>2.0446235943883697</v>
      </c>
      <c r="R24" s="13" t="str">
        <f t="shared" si="0"/>
        <v>ОДНОРОДНЫЕ</v>
      </c>
      <c r="S24" s="10">
        <f t="shared" si="1"/>
        <v>34080</v>
      </c>
    </row>
    <row r="25" spans="1:21" s="24" customFormat="1" ht="30" x14ac:dyDescent="0.25">
      <c r="A25" s="30">
        <v>7</v>
      </c>
      <c r="B25" s="31" t="s">
        <v>40</v>
      </c>
      <c r="C25" s="27" t="s">
        <v>45</v>
      </c>
      <c r="D25" s="27">
        <v>10</v>
      </c>
      <c r="E25" s="26">
        <v>2884</v>
      </c>
      <c r="F25" s="19">
        <v>2912</v>
      </c>
      <c r="G25" s="19">
        <v>2800</v>
      </c>
      <c r="H25" s="19"/>
      <c r="I25" s="19"/>
      <c r="J25" s="19"/>
      <c r="K25" s="19"/>
      <c r="L25" s="19"/>
      <c r="M25" s="25"/>
      <c r="N25" s="25">
        <f t="shared" ref="N25:N27" si="12">ROUND(AVERAGE(E25:I25),2)</f>
        <v>2865.33</v>
      </c>
      <c r="O25" s="23">
        <f t="shared" ref="O25:O27" si="13" xml:space="preserve"> COUNT(E25:M25)</f>
        <v>3</v>
      </c>
      <c r="P25" s="23">
        <f t="shared" ref="P25:P27" si="14">STDEV(E25:I25)</f>
        <v>58.286647985051715</v>
      </c>
      <c r="Q25" s="23">
        <f t="shared" ref="Q25:Q27" si="15">P25/N25*100</f>
        <v>2.0342036688636811</v>
      </c>
      <c r="R25" s="23" t="str">
        <f t="shared" ref="R25:R27" si="16">IF(Q25&lt;33,"ОДНОРОДНЫЕ","НЕОДНОРОДНЫЕ")</f>
        <v>ОДНОРОДНЫЕ</v>
      </c>
      <c r="S25" s="25">
        <f t="shared" ref="S25:S27" si="17">D25*N25</f>
        <v>28653.3</v>
      </c>
    </row>
    <row r="26" spans="1:21" s="24" customFormat="1" ht="30" x14ac:dyDescent="0.25">
      <c r="A26" s="30">
        <v>8</v>
      </c>
      <c r="B26" s="31" t="s">
        <v>41</v>
      </c>
      <c r="C26" s="27" t="s">
        <v>45</v>
      </c>
      <c r="D26" s="27">
        <v>10</v>
      </c>
      <c r="E26" s="26">
        <v>4120</v>
      </c>
      <c r="F26" s="19">
        <v>4161</v>
      </c>
      <c r="G26" s="19">
        <v>4000</v>
      </c>
      <c r="H26" s="19"/>
      <c r="I26" s="19"/>
      <c r="J26" s="19"/>
      <c r="K26" s="19"/>
      <c r="L26" s="19"/>
      <c r="M26" s="25"/>
      <c r="N26" s="25">
        <f t="shared" si="12"/>
        <v>4093.67</v>
      </c>
      <c r="O26" s="23">
        <f t="shared" si="13"/>
        <v>3</v>
      </c>
      <c r="P26" s="23">
        <f t="shared" si="14"/>
        <v>83.667994677375489</v>
      </c>
      <c r="Q26" s="23">
        <f t="shared" si="15"/>
        <v>2.0438382839206746</v>
      </c>
      <c r="R26" s="23" t="str">
        <f t="shared" si="16"/>
        <v>ОДНОРОДНЫЕ</v>
      </c>
      <c r="S26" s="25">
        <f t="shared" si="17"/>
        <v>40936.699999999997</v>
      </c>
    </row>
    <row r="27" spans="1:21" s="28" customFormat="1" ht="75" x14ac:dyDescent="0.25">
      <c r="A27" s="30">
        <v>9</v>
      </c>
      <c r="B27" s="31" t="s">
        <v>42</v>
      </c>
      <c r="C27" s="27" t="s">
        <v>45</v>
      </c>
      <c r="D27" s="27">
        <v>10</v>
      </c>
      <c r="E27" s="26">
        <v>11536</v>
      </c>
      <c r="F27" s="19">
        <v>11651</v>
      </c>
      <c r="G27" s="19">
        <v>11200</v>
      </c>
      <c r="H27" s="19"/>
      <c r="I27" s="19"/>
      <c r="J27" s="19"/>
      <c r="K27" s="19"/>
      <c r="L27" s="19"/>
      <c r="M27" s="29"/>
      <c r="N27" s="29">
        <f t="shared" si="12"/>
        <v>11462.33</v>
      </c>
      <c r="O27" s="27">
        <f t="shared" si="13"/>
        <v>3</v>
      </c>
      <c r="P27" s="27">
        <f t="shared" si="14"/>
        <v>234.35087653630259</v>
      </c>
      <c r="Q27" s="27">
        <f t="shared" si="15"/>
        <v>2.044530881036426</v>
      </c>
      <c r="R27" s="27" t="str">
        <f t="shared" si="16"/>
        <v>ОДНОРОДНЫЕ</v>
      </c>
      <c r="S27" s="29">
        <f t="shared" si="17"/>
        <v>114623.3</v>
      </c>
    </row>
    <row r="28" spans="1:21" ht="30" x14ac:dyDescent="0.25">
      <c r="A28" s="30">
        <v>10</v>
      </c>
      <c r="B28" s="31" t="s">
        <v>43</v>
      </c>
      <c r="C28" s="27" t="s">
        <v>46</v>
      </c>
      <c r="D28" s="27">
        <v>100</v>
      </c>
      <c r="E28" s="26">
        <v>100</v>
      </c>
      <c r="F28" s="8">
        <v>101</v>
      </c>
      <c r="G28" s="8">
        <v>96</v>
      </c>
      <c r="H28" s="8"/>
      <c r="I28" s="8"/>
      <c r="J28" s="8"/>
      <c r="K28" s="8"/>
      <c r="L28" s="8"/>
      <c r="M28" s="10"/>
      <c r="N28" s="20">
        <f t="shared" si="8"/>
        <v>99</v>
      </c>
      <c r="O28" s="21">
        <f t="shared" si="9"/>
        <v>3</v>
      </c>
      <c r="P28" s="21">
        <f t="shared" si="10"/>
        <v>2.6457513110645907</v>
      </c>
      <c r="Q28" s="13">
        <f t="shared" si="11"/>
        <v>2.6724760717824148</v>
      </c>
      <c r="R28" s="13" t="str">
        <f t="shared" si="0"/>
        <v>ОДНОРОДНЫЕ</v>
      </c>
      <c r="S28" s="10">
        <f t="shared" si="1"/>
        <v>9900</v>
      </c>
    </row>
    <row r="29" spans="1:21" ht="30" x14ac:dyDescent="0.25">
      <c r="A29" s="30">
        <v>11</v>
      </c>
      <c r="B29" s="31" t="s">
        <v>44</v>
      </c>
      <c r="C29" s="27" t="s">
        <v>46</v>
      </c>
      <c r="D29" s="27">
        <v>350</v>
      </c>
      <c r="E29" s="26">
        <v>145</v>
      </c>
      <c r="F29" s="8">
        <v>146</v>
      </c>
      <c r="G29" s="8">
        <v>138</v>
      </c>
      <c r="H29" s="8"/>
      <c r="I29" s="8"/>
      <c r="J29" s="8"/>
      <c r="K29" s="8"/>
      <c r="L29" s="8"/>
      <c r="M29" s="10"/>
      <c r="N29" s="20">
        <f t="shared" si="8"/>
        <v>143</v>
      </c>
      <c r="O29" s="21">
        <f t="shared" si="9"/>
        <v>3</v>
      </c>
      <c r="P29" s="21">
        <f t="shared" si="10"/>
        <v>4.358898943540674</v>
      </c>
      <c r="Q29" s="13">
        <f t="shared" si="11"/>
        <v>3.0481810793990727</v>
      </c>
      <c r="R29" s="13" t="str">
        <f t="shared" si="0"/>
        <v>ОДНОРОДНЫЕ</v>
      </c>
      <c r="S29" s="10">
        <f t="shared" si="1"/>
        <v>50050</v>
      </c>
    </row>
    <row r="30" spans="1:21" x14ac:dyDescent="0.25">
      <c r="E30" s="19">
        <f>SUMPRODUCT($D$19:$D$29,E19:E29)</f>
        <v>413658</v>
      </c>
      <c r="F30" s="19">
        <f t="shared" ref="F30:G30" si="18">SUMPRODUCT($D$19:$D$29,F19:F29)</f>
        <v>417685</v>
      </c>
      <c r="G30" s="19">
        <f t="shared" si="18"/>
        <v>400350</v>
      </c>
      <c r="T30" s="6"/>
      <c r="U30" s="1"/>
    </row>
    <row r="31" spans="1:21" s="22" customFormat="1" x14ac:dyDescent="0.25">
      <c r="H31" s="1"/>
      <c r="I31" s="1"/>
      <c r="J31" s="1"/>
      <c r="K31" s="1"/>
      <c r="L31" s="1"/>
      <c r="M31" s="1"/>
      <c r="N31" s="1"/>
      <c r="S31" s="1"/>
      <c r="T31" s="6"/>
      <c r="U31" s="1"/>
    </row>
    <row r="32" spans="1:21" x14ac:dyDescent="0.25">
      <c r="A32" s="40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U32" s="6"/>
    </row>
    <row r="33" spans="1:21" x14ac:dyDescent="0.25">
      <c r="A33" s="41" t="s">
        <v>16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1:21" ht="15" customHeight="1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6"/>
    </row>
    <row r="35" spans="1:21" s="17" customFormat="1" x14ac:dyDescent="0.25">
      <c r="A35" s="36" t="s">
        <v>50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2"/>
      <c r="U35" s="2"/>
    </row>
    <row r="36" spans="1:21" x14ac:dyDescent="0.25">
      <c r="Q36" s="6"/>
      <c r="R36" s="6"/>
    </row>
  </sheetData>
  <mergeCells count="18">
    <mergeCell ref="R17:R18"/>
    <mergeCell ref="A17:A18"/>
    <mergeCell ref="G3:S3"/>
    <mergeCell ref="B17:B18"/>
    <mergeCell ref="C17:D17"/>
    <mergeCell ref="P11:Q11"/>
    <mergeCell ref="A35:S35"/>
    <mergeCell ref="A34:S34"/>
    <mergeCell ref="B13:R13"/>
    <mergeCell ref="A32:S32"/>
    <mergeCell ref="A33:S33"/>
    <mergeCell ref="S17:S18"/>
    <mergeCell ref="A16:B16"/>
    <mergeCell ref="C16:D16"/>
    <mergeCell ref="N17:N18"/>
    <mergeCell ref="O17:O18"/>
    <mergeCell ref="P17:P18"/>
    <mergeCell ref="Q17:Q18"/>
  </mergeCells>
  <conditionalFormatting sqref="R19">
    <cfRule type="containsText" dxfId="65" priority="76" operator="containsText" text="НЕ">
      <formula>NOT(ISERROR(SEARCH("НЕ",R19)))</formula>
    </cfRule>
    <cfRule type="containsText" dxfId="64" priority="77" operator="containsText" text="ОДНОРОДНЫЕ">
      <formula>NOT(ISERROR(SEARCH("ОДНОРОДНЫЕ",R19)))</formula>
    </cfRule>
    <cfRule type="containsText" dxfId="63" priority="78" operator="containsText" text="НЕОДНОРОДНЫЕ">
      <formula>NOT(ISERROR(SEARCH("НЕОДНОРОДНЫЕ",R19)))</formula>
    </cfRule>
  </conditionalFormatting>
  <conditionalFormatting sqref="R19">
    <cfRule type="containsText" dxfId="62" priority="73" operator="containsText" text="НЕОДНОРОДНЫЕ">
      <formula>NOT(ISERROR(SEARCH("НЕОДНОРОДНЫЕ",R19)))</formula>
    </cfRule>
    <cfRule type="containsText" dxfId="61" priority="74" operator="containsText" text="ОДНОРОДНЫЕ">
      <formula>NOT(ISERROR(SEARCH("ОДНОРОДНЫЕ",R19)))</formula>
    </cfRule>
    <cfRule type="containsText" dxfId="60" priority="75" operator="containsText" text="НЕОДНОРОДНЫЕ">
      <formula>NOT(ISERROR(SEARCH("НЕОДНОРОДНЫЕ",R19)))</formula>
    </cfRule>
  </conditionalFormatting>
  <conditionalFormatting sqref="R29">
    <cfRule type="containsText" dxfId="59" priority="64" operator="containsText" text="НЕ">
      <formula>NOT(ISERROR(SEARCH("НЕ",R29)))</formula>
    </cfRule>
    <cfRule type="containsText" dxfId="58" priority="65" operator="containsText" text="ОДНОРОДНЫЕ">
      <formula>NOT(ISERROR(SEARCH("ОДНОРОДНЫЕ",R29)))</formula>
    </cfRule>
    <cfRule type="containsText" dxfId="57" priority="66" operator="containsText" text="НЕОДНОРОДНЫЕ">
      <formula>NOT(ISERROR(SEARCH("НЕОДНОРОДНЫЕ",R29)))</formula>
    </cfRule>
  </conditionalFormatting>
  <conditionalFormatting sqref="R29">
    <cfRule type="containsText" dxfId="56" priority="61" operator="containsText" text="НЕОДНОРОДНЫЕ">
      <formula>NOT(ISERROR(SEARCH("НЕОДНОРОДНЫЕ",R29)))</formula>
    </cfRule>
    <cfRule type="containsText" dxfId="55" priority="62" operator="containsText" text="ОДНОРОДНЫЕ">
      <formula>NOT(ISERROR(SEARCH("ОДНОРОДНЫЕ",R29)))</formula>
    </cfRule>
    <cfRule type="containsText" dxfId="54" priority="63" operator="containsText" text="НЕОДНОРОДНЫЕ">
      <formula>NOT(ISERROR(SEARCH("НЕОДНОРОДНЫЕ",R29)))</formula>
    </cfRule>
  </conditionalFormatting>
  <conditionalFormatting sqref="R28">
    <cfRule type="containsText" dxfId="53" priority="58" operator="containsText" text="НЕ">
      <formula>NOT(ISERROR(SEARCH("НЕ",R28)))</formula>
    </cfRule>
    <cfRule type="containsText" dxfId="52" priority="59" operator="containsText" text="ОДНОРОДНЫЕ">
      <formula>NOT(ISERROR(SEARCH("ОДНОРОДНЫЕ",R28)))</formula>
    </cfRule>
    <cfRule type="containsText" dxfId="51" priority="60" operator="containsText" text="НЕОДНОРОДНЫЕ">
      <formula>NOT(ISERROR(SEARCH("НЕОДНОРОДНЫЕ",R28)))</formula>
    </cfRule>
  </conditionalFormatting>
  <conditionalFormatting sqref="R28">
    <cfRule type="containsText" dxfId="50" priority="55" operator="containsText" text="НЕОДНОРОДНЫЕ">
      <formula>NOT(ISERROR(SEARCH("НЕОДНОРОДНЫЕ",R28)))</formula>
    </cfRule>
    <cfRule type="containsText" dxfId="49" priority="56" operator="containsText" text="ОДНОРОДНЫЕ">
      <formula>NOT(ISERROR(SEARCH("ОДНОРОДНЫЕ",R28)))</formula>
    </cfRule>
    <cfRule type="containsText" dxfId="48" priority="57" operator="containsText" text="НЕОДНОРОДНЫЕ">
      <formula>NOT(ISERROR(SEARCH("НЕОДНОРОДНЫЕ",R28)))</formula>
    </cfRule>
  </conditionalFormatting>
  <conditionalFormatting sqref="R24">
    <cfRule type="containsText" dxfId="47" priority="52" operator="containsText" text="НЕ">
      <formula>NOT(ISERROR(SEARCH("НЕ",R24)))</formula>
    </cfRule>
    <cfRule type="containsText" dxfId="46" priority="53" operator="containsText" text="ОДНОРОДНЫЕ">
      <formula>NOT(ISERROR(SEARCH("ОДНОРОДНЫЕ",R24)))</formula>
    </cfRule>
    <cfRule type="containsText" dxfId="45" priority="54" operator="containsText" text="НЕОДНОРОДНЫЕ">
      <formula>NOT(ISERROR(SEARCH("НЕОДНОРОДНЫЕ",R24)))</formula>
    </cfRule>
  </conditionalFormatting>
  <conditionalFormatting sqref="R24">
    <cfRule type="containsText" dxfId="44" priority="49" operator="containsText" text="НЕОДНОРОДНЫЕ">
      <formula>NOT(ISERROR(SEARCH("НЕОДНОРОДНЫЕ",R24)))</formula>
    </cfRule>
    <cfRule type="containsText" dxfId="43" priority="50" operator="containsText" text="ОДНОРОДНЫЕ">
      <formula>NOT(ISERROR(SEARCH("ОДНОРОДНЫЕ",R24)))</formula>
    </cfRule>
    <cfRule type="containsText" dxfId="42" priority="51" operator="containsText" text="НЕОДНОРОДНЫЕ">
      <formula>NOT(ISERROR(SEARCH("НЕОДНОРОДНЫЕ",R24)))</formula>
    </cfRule>
  </conditionalFormatting>
  <conditionalFormatting sqref="R26">
    <cfRule type="containsText" dxfId="41" priority="40" operator="containsText" text="НЕ">
      <formula>NOT(ISERROR(SEARCH("НЕ",R26)))</formula>
    </cfRule>
    <cfRule type="containsText" dxfId="40" priority="41" operator="containsText" text="ОДНОРОДНЫЕ">
      <formula>NOT(ISERROR(SEARCH("ОДНОРОДНЫЕ",R26)))</formula>
    </cfRule>
    <cfRule type="containsText" dxfId="39" priority="42" operator="containsText" text="НЕОДНОРОДНЫЕ">
      <formula>NOT(ISERROR(SEARCH("НЕОДНОРОДНЫЕ",R26)))</formula>
    </cfRule>
  </conditionalFormatting>
  <conditionalFormatting sqref="R26">
    <cfRule type="containsText" dxfId="38" priority="37" operator="containsText" text="НЕОДНОРОДНЫЕ">
      <formula>NOT(ISERROR(SEARCH("НЕОДНОРОДНЫЕ",R26)))</formula>
    </cfRule>
    <cfRule type="containsText" dxfId="37" priority="38" operator="containsText" text="ОДНОРОДНЫЕ">
      <formula>NOT(ISERROR(SEARCH("ОДНОРОДНЫЕ",R26)))</formula>
    </cfRule>
    <cfRule type="containsText" dxfId="36" priority="39" operator="containsText" text="НЕОДНОРОДНЫЕ">
      <formula>NOT(ISERROR(SEARCH("НЕОДНОРОДНЫЕ",R26)))</formula>
    </cfRule>
  </conditionalFormatting>
  <conditionalFormatting sqref="R25">
    <cfRule type="containsText" dxfId="35" priority="34" operator="containsText" text="НЕ">
      <formula>NOT(ISERROR(SEARCH("НЕ",R25)))</formula>
    </cfRule>
    <cfRule type="containsText" dxfId="34" priority="35" operator="containsText" text="ОДНОРОДНЫЕ">
      <formula>NOT(ISERROR(SEARCH("ОДНОРОДНЫЕ",R25)))</formula>
    </cfRule>
    <cfRule type="containsText" dxfId="33" priority="36" operator="containsText" text="НЕОДНОРОДНЫЕ">
      <formula>NOT(ISERROR(SEARCH("НЕОДНОРОДНЫЕ",R25)))</formula>
    </cfRule>
  </conditionalFormatting>
  <conditionalFormatting sqref="R25">
    <cfRule type="containsText" dxfId="32" priority="31" operator="containsText" text="НЕОДНОРОДНЫЕ">
      <formula>NOT(ISERROR(SEARCH("НЕОДНОРОДНЫЕ",R25)))</formula>
    </cfRule>
    <cfRule type="containsText" dxfId="31" priority="32" operator="containsText" text="ОДНОРОДНЫЕ">
      <formula>NOT(ISERROR(SEARCH("ОДНОРОДНЫЕ",R25)))</formula>
    </cfRule>
    <cfRule type="containsText" dxfId="30" priority="33" operator="containsText" text="НЕОДНОРОДНЫЕ">
      <formula>NOT(ISERROR(SEARCH("НЕОДНОРОДНЫЕ",R25)))</formula>
    </cfRule>
  </conditionalFormatting>
  <conditionalFormatting sqref="R23">
    <cfRule type="containsText" dxfId="29" priority="28" operator="containsText" text="НЕ">
      <formula>NOT(ISERROR(SEARCH("НЕ",R23)))</formula>
    </cfRule>
    <cfRule type="containsText" dxfId="28" priority="29" operator="containsText" text="ОДНОРОДНЫЕ">
      <formula>NOT(ISERROR(SEARCH("ОДНОРОДНЫЕ",R23)))</formula>
    </cfRule>
    <cfRule type="containsText" dxfId="27" priority="30" operator="containsText" text="НЕОДНОРОДНЫЕ">
      <formula>NOT(ISERROR(SEARCH("НЕОДНОРОДНЫЕ",R23)))</formula>
    </cfRule>
  </conditionalFormatting>
  <conditionalFormatting sqref="R23">
    <cfRule type="containsText" dxfId="26" priority="25" operator="containsText" text="НЕОДНОРОДНЫЕ">
      <formula>NOT(ISERROR(SEARCH("НЕОДНОРОДНЫЕ",R23)))</formula>
    </cfRule>
    <cfRule type="containsText" dxfId="25" priority="26" operator="containsText" text="ОДНОРОДНЫЕ">
      <formula>NOT(ISERROR(SEARCH("ОДНОРОДНЫЕ",R23)))</formula>
    </cfRule>
    <cfRule type="containsText" dxfId="24" priority="27" operator="containsText" text="НЕОДНОРОДНЫЕ">
      <formula>NOT(ISERROR(SEARCH("НЕОДНОРОДНЫЕ",R23)))</formula>
    </cfRule>
  </conditionalFormatting>
  <conditionalFormatting sqref="R20">
    <cfRule type="containsText" dxfId="23" priority="22" operator="containsText" text="НЕ">
      <formula>NOT(ISERROR(SEARCH("НЕ",R20)))</formula>
    </cfRule>
    <cfRule type="containsText" dxfId="22" priority="23" operator="containsText" text="ОДНОРОДНЫЕ">
      <formula>NOT(ISERROR(SEARCH("ОДНОРОДНЫЕ",R20)))</formula>
    </cfRule>
    <cfRule type="containsText" dxfId="21" priority="24" operator="containsText" text="НЕОДНОРОДНЫЕ">
      <formula>NOT(ISERROR(SEARCH("НЕОДНОРОДНЫЕ",R20)))</formula>
    </cfRule>
  </conditionalFormatting>
  <conditionalFormatting sqref="R20">
    <cfRule type="containsText" dxfId="20" priority="19" operator="containsText" text="НЕОДНОРОДНЫЕ">
      <formula>NOT(ISERROR(SEARCH("НЕОДНОРОДНЫЕ",R20)))</formula>
    </cfRule>
    <cfRule type="containsText" dxfId="19" priority="20" operator="containsText" text="ОДНОРОДНЫЕ">
      <formula>NOT(ISERROR(SEARCH("ОДНОРОДНЫЕ",R20)))</formula>
    </cfRule>
    <cfRule type="containsText" dxfId="18" priority="21" operator="containsText" text="НЕОДНОРОДНЫЕ">
      <formula>NOT(ISERROR(SEARCH("НЕОДНОРОДНЫЕ",R20)))</formula>
    </cfRule>
  </conditionalFormatting>
  <conditionalFormatting sqref="R22">
    <cfRule type="containsText" dxfId="17" priority="16" operator="containsText" text="НЕ">
      <formula>NOT(ISERROR(SEARCH("НЕ",R22)))</formula>
    </cfRule>
    <cfRule type="containsText" dxfId="16" priority="17" operator="containsText" text="ОДНОРОДНЫЕ">
      <formula>NOT(ISERROR(SEARCH("ОДНОРОДНЫЕ",R22)))</formula>
    </cfRule>
    <cfRule type="containsText" dxfId="15" priority="18" operator="containsText" text="НЕОДНОРОДНЫЕ">
      <formula>NOT(ISERROR(SEARCH("НЕОДНОРОДНЫЕ",R22)))</formula>
    </cfRule>
  </conditionalFormatting>
  <conditionalFormatting sqref="R22">
    <cfRule type="containsText" dxfId="14" priority="13" operator="containsText" text="НЕОДНОРОДНЫЕ">
      <formula>NOT(ISERROR(SEARCH("НЕОДНОРОДНЫЕ",R22)))</formula>
    </cfRule>
    <cfRule type="containsText" dxfId="13" priority="14" operator="containsText" text="ОДНОРОДНЫЕ">
      <formula>NOT(ISERROR(SEARCH("ОДНОРОДНЫЕ",R22)))</formula>
    </cfRule>
    <cfRule type="containsText" dxfId="12" priority="15" operator="containsText" text="НЕОДНОРОДНЫЕ">
      <formula>NOT(ISERROR(SEARCH("НЕОДНОРОДНЫЕ",R22)))</formula>
    </cfRule>
  </conditionalFormatting>
  <conditionalFormatting sqref="R21">
    <cfRule type="containsText" dxfId="11" priority="10" operator="containsText" text="НЕ">
      <formula>NOT(ISERROR(SEARCH("НЕ",R21)))</formula>
    </cfRule>
    <cfRule type="containsText" dxfId="10" priority="11" operator="containsText" text="ОДНОРОДНЫЕ">
      <formula>NOT(ISERROR(SEARCH("ОДНОРОДНЫЕ",R21)))</formula>
    </cfRule>
    <cfRule type="containsText" dxfId="9" priority="12" operator="containsText" text="НЕОДНОРОДНЫЕ">
      <formula>NOT(ISERROR(SEARCH("НЕОДНОРОДНЫЕ",R21)))</formula>
    </cfRule>
  </conditionalFormatting>
  <conditionalFormatting sqref="R21">
    <cfRule type="containsText" dxfId="8" priority="7" operator="containsText" text="НЕОДНОРОДНЫЕ">
      <formula>NOT(ISERROR(SEARCH("НЕОДНОРОДНЫЕ",R21)))</formula>
    </cfRule>
    <cfRule type="containsText" dxfId="7" priority="8" operator="containsText" text="ОДНОРОДНЫЕ">
      <formula>NOT(ISERROR(SEARCH("ОДНОРОДНЫЕ",R21)))</formula>
    </cfRule>
    <cfRule type="containsText" dxfId="6" priority="9" operator="containsText" text="НЕОДНОРОДНЫЕ">
      <formula>NOT(ISERROR(SEARCH("НЕОДНОРОДНЫЕ",R21)))</formula>
    </cfRule>
  </conditionalFormatting>
  <conditionalFormatting sqref="R27">
    <cfRule type="containsText" dxfId="5" priority="4" operator="containsText" text="НЕ">
      <formula>NOT(ISERROR(SEARCH("НЕ",R27)))</formula>
    </cfRule>
    <cfRule type="containsText" dxfId="4" priority="5" operator="containsText" text="ОДНОРОДНЫЕ">
      <formula>NOT(ISERROR(SEARCH("ОДНОРОДНЫЕ",R27)))</formula>
    </cfRule>
    <cfRule type="containsText" dxfId="3" priority="6" operator="containsText" text="НЕОДНОРОДНЫЕ">
      <formula>NOT(ISERROR(SEARCH("НЕОДНОРОДНЫЕ",R27)))</formula>
    </cfRule>
  </conditionalFormatting>
  <conditionalFormatting sqref="R27">
    <cfRule type="containsText" dxfId="2" priority="1" operator="containsText" text="НЕОДНОРОДНЫЕ">
      <formula>NOT(ISERROR(SEARCH("НЕОДНОРОДНЫЕ",R27)))</formula>
    </cfRule>
    <cfRule type="containsText" dxfId="1" priority="2" operator="containsText" text="ОДНОРОДНЫЕ">
      <formula>NOT(ISERROR(SEARCH("ОДНОРОДНЫЕ",R27)))</formula>
    </cfRule>
    <cfRule type="containsText" dxfId="0" priority="3" operator="containsText" text="НЕОДНОРОДНЫЕ">
      <formula>NOT(ISERROR(SEARCH("НЕОДНОРОДНЫЕ",R27)))</formula>
    </cfRule>
  </conditionalFormatting>
  <pageMargins left="0.31496062992125984" right="0.19685039370078741" top="0.35433070866141736" bottom="0.35433070866141736" header="0.11811023622047245" footer="0.11811023622047245"/>
  <pageSetup paperSize="9" scale="69" fitToHeight="2" orientation="landscape" r:id="rId1"/>
  <ignoredErrors>
    <ignoredError sqref="N28:N29 N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2025-02-06T00:29:14Z</dcterms:modified>
</cp:coreProperties>
</file>