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107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21" i="1" l="1"/>
  <c r="G21" i="1"/>
  <c r="E21" i="1"/>
  <c r="E20" i="1" l="1"/>
  <c r="G20" i="1"/>
  <c r="F20" i="1"/>
  <c r="L20" i="1" l="1"/>
  <c r="K20" i="1"/>
  <c r="J20" i="1"/>
  <c r="O20" i="1" s="1"/>
  <c r="J19" i="1"/>
  <c r="O19" i="1" s="1"/>
  <c r="O21" i="1" l="1"/>
  <c r="M20" i="1"/>
  <c r="N20" i="1" s="1"/>
  <c r="H21" i="1"/>
  <c r="I21" i="1" l="1"/>
  <c r="L19" i="1" l="1"/>
  <c r="K19" i="1"/>
  <c r="M19" i="1" l="1"/>
  <c r="N19" i="1" s="1"/>
</calcChain>
</file>

<file path=xl/sharedStrings.xml><?xml version="1.0" encoding="utf-8"?>
<sst xmlns="http://schemas.openxmlformats.org/spreadsheetml/2006/main" count="42" uniqueCount="37">
  <si>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</si>
  <si>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</si>
  <si>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</si>
  <si>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</si>
  <si>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</si>
  <si>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</si>
  <si>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</si>
  <si>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</si>
  <si>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</si>
  <si>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</si>
  <si>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</si>
  <si>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</si>
  <si>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</si>
  <si>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</si>
  <si>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</si>
  <si>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</si>
  <si>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</si>
  <si>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</si>
  <si>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</si>
  <si>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</si>
  <si>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</si>
  <si>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Мес.</t>
  </si>
  <si>
    <t>Источник № 1</t>
  </si>
  <si>
    <t>Источник № 2</t>
  </si>
  <si>
    <t>Источник № 3</t>
  </si>
  <si>
    <t>Источник № 4</t>
  </si>
  <si>
    <t>Источник № 5</t>
  </si>
  <si>
    <t>`</t>
  </si>
  <si>
    <t>к Извещению о проведении закупки в электронном магазине, участниками которой могут быть только субъекты малого и среднего предпринимательства</t>
  </si>
  <si>
    <t>№ 011-25</t>
  </si>
  <si>
    <t>на оказание услуг по техническому обслуживанию физиотерапевтического оборудования</t>
  </si>
  <si>
    <t>Оказание услуг по техническому обслуживанию физиотерапевтического оборудования</t>
  </si>
  <si>
    <t>КП вх. 205-01/25 от 30.01.2025</t>
  </si>
  <si>
    <t>КП вх. 204-01/25 от 30.01.2025</t>
  </si>
  <si>
    <t>КП вх. 203-01/25 от 30.01.2025</t>
  </si>
  <si>
    <t>Усл.ед</t>
  </si>
  <si>
    <t>Исходя из имеющегося у Заказчика объёма финансового обеспечения для осуществления закупки НМЦД устанавливается в размере 1334336 руб. (один миллион триста тридцать четыре тысячи триста тридцать шесть рублей 00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</si>
</sst>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10" fontId="1" fillId="0" borderId="0" xfId="0" applyNumberFormat="1" applyFont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right"/>
    </xf>
    <xf numFmtId="164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/>
    </xf>
    <xf numFmtId="0" fontId="5" fillId="0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4"/>
  <sheetViews>
    <sheetView tabSelected="1" zoomScale="85" zoomScaleNormal="85" zoomScalePageLayoutView="70" workbookViewId="0">
      <selection activeCell="G19" sqref="G19"/>
    </sheetView>
  </sheetViews>
  <sheetFormatPr defaultRowHeight="15" x14ac:dyDescent="0.25"/>
  <cols>
    <col min="1" max="1" width="6.140625" style="2" bestFit="1" customWidth="1"/>
    <col min="2" max="2" width="27.28515625" style="2" customWidth="1"/>
    <col min="3" max="3" width="7.85546875" style="2" bestFit="1" customWidth="1"/>
    <col min="4" max="4" width="7.140625" style="2" bestFit="1" customWidth="1"/>
    <col min="5" max="5" width="16.28515625" style="3" customWidth="1"/>
    <col min="6" max="6" width="16.42578125" style="3" customWidth="1"/>
    <col min="7" max="7" width="15.5703125" style="3" customWidth="1"/>
    <col min="8" max="8" width="16.28515625" style="3" hidden="1" customWidth="1"/>
    <col min="9" max="9" width="18.285156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22.42578125" style="2" bestFit="1" customWidth="1"/>
    <col min="15" max="15" width="15.42578125" style="3" customWidth="1"/>
    <col min="16" max="16" width="9.140625" style="1"/>
    <col min="17" max="17" width="13.5703125" style="1" bestFit="1" customWidth="1"/>
    <col min="18" max="20" width="10.7109375" style="1" bestFit="1" customWidth="1"/>
    <col min="21" max="16384" width="9.140625" style="1"/>
  </cols>
  <sheetData>
    <row r="1" spans="1:15" x14ac:dyDescent="0.25">
      <c r="A1" s="12"/>
      <c r="B1" s="12"/>
      <c r="C1" s="12"/>
      <c r="D1" s="12"/>
      <c r="E1" s="4"/>
      <c r="F1" s="4"/>
      <c r="G1" s="4"/>
      <c r="H1" s="4"/>
      <c r="I1" s="4"/>
      <c r="J1" s="4"/>
      <c r="K1" s="12"/>
      <c r="L1" s="12"/>
      <c r="M1" s="12"/>
      <c r="N1" s="12"/>
      <c r="O1" s="11" t="s">
        <v>20</v>
      </c>
    </row>
    <row r="2" spans="1:15" ht="14.45" customHeight="1" x14ac:dyDescent="0.25">
      <c r="A2" s="12"/>
      <c r="B2" s="12"/>
      <c r="C2" s="12"/>
      <c r="D2" s="12"/>
      <c r="E2" s="4"/>
      <c r="F2" s="4"/>
      <c r="G2" s="4"/>
      <c r="H2" s="4"/>
      <c r="I2" s="4"/>
      <c r="J2" s="4"/>
      <c r="K2" s="12"/>
      <c r="L2" s="12"/>
      <c r="M2" s="12"/>
      <c r="N2" s="12"/>
      <c r="O2" s="11" t="s">
        <v>28</v>
      </c>
    </row>
    <row r="3" spans="1:15" ht="14.45" hidden="1" customHeight="1" x14ac:dyDescent="0.25">
      <c r="A3" s="12"/>
      <c r="B3" s="12"/>
      <c r="C3" s="12"/>
      <c r="D3" s="12"/>
      <c r="E3" s="4"/>
      <c r="F3" s="4"/>
      <c r="G3" s="4"/>
      <c r="H3" s="4"/>
      <c r="I3" s="4"/>
      <c r="J3" s="4"/>
      <c r="K3" s="12"/>
      <c r="L3" s="12"/>
      <c r="M3" s="12"/>
      <c r="N3" s="12"/>
      <c r="O3" s="11"/>
    </row>
    <row r="4" spans="1:15" ht="14.45" customHeight="1" x14ac:dyDescent="0.25">
      <c r="A4" s="12"/>
      <c r="B4" s="12"/>
      <c r="C4" s="12"/>
      <c r="D4" s="12"/>
      <c r="E4" s="4"/>
      <c r="F4" s="4"/>
      <c r="G4" s="4"/>
      <c r="H4" s="4"/>
      <c r="I4" s="4"/>
      <c r="J4" s="4"/>
      <c r="K4" s="12"/>
      <c r="L4" s="12"/>
      <c r="M4" s="12"/>
      <c r="N4" s="12"/>
      <c r="O4" s="11" t="s">
        <v>30</v>
      </c>
    </row>
    <row r="5" spans="1:15" ht="14.45" customHeight="1" x14ac:dyDescent="0.25">
      <c r="A5" s="12"/>
      <c r="B5" s="12"/>
      <c r="C5" s="12"/>
      <c r="D5" s="12"/>
      <c r="E5" s="4"/>
      <c r="F5" s="4"/>
      <c r="G5" s="4"/>
      <c r="H5" s="4"/>
      <c r="I5" s="4"/>
      <c r="J5" s="4"/>
      <c r="K5" s="12"/>
      <c r="L5" s="12"/>
      <c r="M5" s="12"/>
      <c r="N5" s="12"/>
      <c r="O5" s="24" t="s">
        <v>29</v>
      </c>
    </row>
    <row r="6" spans="1:15" x14ac:dyDescent="0.25">
      <c r="A6" s="12"/>
      <c r="B6" s="12"/>
      <c r="C6" s="12"/>
      <c r="D6" s="12"/>
      <c r="E6" s="4"/>
      <c r="F6" s="4"/>
      <c r="G6" s="4"/>
      <c r="H6" s="4"/>
      <c r="I6" s="4"/>
      <c r="J6" s="4"/>
      <c r="K6" s="12"/>
      <c r="L6" s="12"/>
      <c r="M6" s="12"/>
      <c r="N6" s="12"/>
      <c r="O6" s="4"/>
    </row>
    <row r="7" spans="1:15" s="7" customFormat="1" x14ac:dyDescent="0.25">
      <c r="A7" s="12"/>
      <c r="B7" s="12"/>
      <c r="C7" s="12"/>
      <c r="D7" s="12"/>
      <c r="E7" s="4"/>
      <c r="F7" s="4"/>
      <c r="G7" s="4"/>
      <c r="H7" s="4"/>
      <c r="I7" s="4"/>
      <c r="J7" s="4"/>
      <c r="K7" s="12"/>
      <c r="L7" s="12"/>
      <c r="M7" s="12"/>
      <c r="N7" s="12"/>
      <c r="O7" s="8" t="s">
        <v>12</v>
      </c>
    </row>
    <row r="8" spans="1:15" s="7" customFormat="1" x14ac:dyDescent="0.25">
      <c r="A8" s="12"/>
      <c r="B8" s="12"/>
      <c r="C8" s="12"/>
      <c r="D8" s="12"/>
      <c r="E8" s="4"/>
      <c r="F8" s="4"/>
      <c r="G8" s="4"/>
      <c r="H8" s="4"/>
      <c r="I8" s="4"/>
      <c r="J8" s="4"/>
      <c r="K8" s="12"/>
      <c r="L8" s="12"/>
      <c r="M8" s="12"/>
      <c r="N8" s="12"/>
      <c r="O8" s="9" t="s">
        <v>17</v>
      </c>
    </row>
    <row r="9" spans="1:15" s="7" customFormat="1" x14ac:dyDescent="0.25">
      <c r="A9" s="12"/>
      <c r="B9" s="12"/>
      <c r="C9" s="12"/>
      <c r="D9" s="12"/>
      <c r="E9" s="4"/>
      <c r="F9" s="4"/>
      <c r="G9" s="4"/>
      <c r="H9" s="4"/>
      <c r="I9" s="4"/>
      <c r="J9" s="4"/>
      <c r="K9" s="12"/>
      <c r="L9" s="12"/>
      <c r="M9" s="12"/>
      <c r="N9" s="12"/>
      <c r="O9" s="9" t="s">
        <v>13</v>
      </c>
    </row>
    <row r="10" spans="1:15" s="7" customFormat="1" x14ac:dyDescent="0.25">
      <c r="A10" s="12"/>
      <c r="B10" s="12"/>
      <c r="C10" s="12"/>
      <c r="D10" s="12"/>
      <c r="E10" s="4"/>
      <c r="F10" s="4"/>
      <c r="G10" s="4"/>
      <c r="H10" s="4"/>
      <c r="I10" s="4"/>
      <c r="J10" s="4"/>
      <c r="K10" s="12"/>
      <c r="L10" s="12"/>
      <c r="M10" s="12"/>
      <c r="N10" s="12"/>
      <c r="O10" s="4"/>
    </row>
    <row r="11" spans="1:15" s="7" customFormat="1" ht="28.9" customHeight="1" x14ac:dyDescent="0.25">
      <c r="A11" s="12"/>
      <c r="B11" s="12"/>
      <c r="C11" s="12"/>
      <c r="D11" s="12"/>
      <c r="E11" s="4"/>
      <c r="F11" s="4"/>
      <c r="G11" s="4"/>
      <c r="H11" s="4"/>
      <c r="I11" s="4"/>
      <c r="J11" s="4"/>
      <c r="K11" s="12"/>
      <c r="L11" s="37" t="s">
        <v>16</v>
      </c>
      <c r="M11" s="37"/>
      <c r="N11" s="12"/>
      <c r="O11" s="4" t="s">
        <v>14</v>
      </c>
    </row>
    <row r="12" spans="1:15" ht="18.75" x14ac:dyDescent="0.25">
      <c r="A12" s="12"/>
      <c r="B12" s="12"/>
      <c r="C12" s="12"/>
      <c r="D12" s="12"/>
      <c r="E12" s="4"/>
      <c r="F12" s="4"/>
      <c r="G12" s="4"/>
      <c r="H12" s="4"/>
      <c r="I12" s="4"/>
      <c r="J12" s="4"/>
      <c r="K12" s="12"/>
      <c r="L12" s="12"/>
      <c r="M12" s="12"/>
      <c r="N12" s="12"/>
      <c r="O12" s="5"/>
    </row>
    <row r="13" spans="1:15" ht="18.75" x14ac:dyDescent="0.25">
      <c r="A13" s="12"/>
      <c r="B13" s="37" t="s">
        <v>15</v>
      </c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5"/>
    </row>
    <row r="14" spans="1:15" hidden="1" x14ac:dyDescent="0.25">
      <c r="A14" s="12"/>
      <c r="B14" s="12"/>
      <c r="C14" s="12"/>
      <c r="D14" s="12"/>
      <c r="E14" s="4"/>
      <c r="F14" s="4"/>
      <c r="G14" s="4"/>
      <c r="H14" s="4"/>
      <c r="I14" s="4"/>
      <c r="J14" s="4"/>
      <c r="K14" s="12"/>
      <c r="L14" s="12"/>
      <c r="M14" s="12"/>
      <c r="N14" s="12"/>
      <c r="O14" s="4"/>
    </row>
    <row r="15" spans="1:15" x14ac:dyDescent="0.25">
      <c r="A15" s="12"/>
      <c r="B15" s="12"/>
      <c r="C15" s="12"/>
      <c r="D15" s="12"/>
      <c r="E15" s="4"/>
      <c r="F15" s="4"/>
      <c r="G15" s="4"/>
      <c r="H15" s="4"/>
      <c r="I15" s="4"/>
      <c r="J15" s="4"/>
      <c r="K15" s="12"/>
      <c r="L15" s="12"/>
      <c r="M15" s="12"/>
      <c r="N15" s="12"/>
      <c r="O15" s="4"/>
    </row>
    <row r="16" spans="1:15" s="6" customFormat="1" ht="54.6" customHeight="1" x14ac:dyDescent="0.25">
      <c r="A16" s="41"/>
      <c r="B16" s="42"/>
      <c r="C16" s="43"/>
      <c r="D16" s="42"/>
      <c r="E16" s="28" t="s">
        <v>34</v>
      </c>
      <c r="F16" s="28" t="s">
        <v>33</v>
      </c>
      <c r="G16" s="23" t="s">
        <v>32</v>
      </c>
      <c r="H16" s="23"/>
      <c r="I16" s="13"/>
      <c r="J16" s="13"/>
      <c r="K16" s="14"/>
      <c r="L16" s="14"/>
      <c r="M16" s="14"/>
      <c r="N16" s="14"/>
      <c r="O16" s="13"/>
    </row>
    <row r="17" spans="1:18" s="6" customFormat="1" ht="30" customHeight="1" x14ac:dyDescent="0.25">
      <c r="A17" s="46" t="s">
        <v>0</v>
      </c>
      <c r="B17" s="46" t="s">
        <v>1</v>
      </c>
      <c r="C17" s="46" t="s">
        <v>2</v>
      </c>
      <c r="D17" s="46"/>
      <c r="E17" s="13" t="s">
        <v>22</v>
      </c>
      <c r="F17" s="13" t="s">
        <v>23</v>
      </c>
      <c r="G17" s="13" t="s">
        <v>24</v>
      </c>
      <c r="H17" s="13" t="s">
        <v>25</v>
      </c>
      <c r="I17" s="13" t="s">
        <v>26</v>
      </c>
      <c r="J17" s="44" t="s">
        <v>11</v>
      </c>
      <c r="K17" s="46" t="s">
        <v>8</v>
      </c>
      <c r="L17" s="46" t="s">
        <v>9</v>
      </c>
      <c r="M17" s="46" t="s">
        <v>10</v>
      </c>
      <c r="N17" s="46" t="s">
        <v>6</v>
      </c>
      <c r="O17" s="40" t="s">
        <v>7</v>
      </c>
    </row>
    <row r="18" spans="1:18" s="6" customFormat="1" x14ac:dyDescent="0.25">
      <c r="A18" s="47"/>
      <c r="B18" s="47"/>
      <c r="C18" s="15" t="s">
        <v>3</v>
      </c>
      <c r="D18" s="15" t="s">
        <v>4</v>
      </c>
      <c r="E18" s="13" t="s">
        <v>5</v>
      </c>
      <c r="F18" s="13" t="s">
        <v>5</v>
      </c>
      <c r="G18" s="13" t="s">
        <v>5</v>
      </c>
      <c r="H18" s="13" t="s">
        <v>5</v>
      </c>
      <c r="I18" s="13" t="s">
        <v>5</v>
      </c>
      <c r="J18" s="45"/>
      <c r="K18" s="46"/>
      <c r="L18" s="46"/>
      <c r="M18" s="46"/>
      <c r="N18" s="46"/>
      <c r="O18" s="40"/>
    </row>
    <row r="19" spans="1:18" s="6" customFormat="1" ht="63.75" customHeight="1" x14ac:dyDescent="0.25">
      <c r="A19" s="16">
        <v>1</v>
      </c>
      <c r="B19" s="29" t="s">
        <v>31</v>
      </c>
      <c r="C19" s="30" t="s">
        <v>21</v>
      </c>
      <c r="D19" s="31">
        <v>12</v>
      </c>
      <c r="E19" s="34">
        <v>155109</v>
      </c>
      <c r="F19" s="33">
        <v>129258</v>
      </c>
      <c r="G19" s="33">
        <v>111078</v>
      </c>
      <c r="H19" s="13"/>
      <c r="I19" s="13"/>
      <c r="J19" s="13">
        <f>AVERAGE(E19:I19)</f>
        <v>131815</v>
      </c>
      <c r="K19" s="14">
        <f>COUNT(E19:I19)</f>
        <v>3</v>
      </c>
      <c r="L19" s="14">
        <f>STDEV(E19:I19)</f>
        <v>22126.588688724703</v>
      </c>
      <c r="M19" s="14">
        <f t="shared" ref="M19" si="0">L19/J19*100</f>
        <v>16.786093152315519</v>
      </c>
      <c r="N19" s="14" t="str">
        <f t="shared" ref="N19" si="1">IF(M19&lt;33,"ОДНОРОДНЫЕ","НЕОДНОРОДНЫЕ")</f>
        <v>ОДНОРОДНЫЕ</v>
      </c>
      <c r="O19" s="13">
        <f>D19*J19</f>
        <v>1581780</v>
      </c>
    </row>
    <row r="20" spans="1:18" s="6" customFormat="1" ht="75" x14ac:dyDescent="0.25">
      <c r="A20" s="32">
        <v>2</v>
      </c>
      <c r="B20" s="29" t="s">
        <v>31</v>
      </c>
      <c r="C20" s="30" t="s">
        <v>35</v>
      </c>
      <c r="D20" s="31">
        <v>1</v>
      </c>
      <c r="E20" s="34">
        <f>190*14</f>
        <v>2660</v>
      </c>
      <c r="F20" s="33">
        <f>190*14</f>
        <v>2660</v>
      </c>
      <c r="G20" s="33">
        <f>14*100</f>
        <v>1400</v>
      </c>
      <c r="H20" s="33"/>
      <c r="I20" s="33"/>
      <c r="J20" s="33">
        <f>AVERAGE(E20:I20)</f>
        <v>2240</v>
      </c>
      <c r="K20" s="32">
        <f>COUNT(E20:I20)</f>
        <v>3</v>
      </c>
      <c r="L20" s="32">
        <f>STDEV(E20:I20)</f>
        <v>727.46133917892848</v>
      </c>
      <c r="M20" s="32">
        <f t="shared" ref="M20" si="2">L20/J20*100</f>
        <v>32.47595264191645</v>
      </c>
      <c r="N20" s="32" t="str">
        <f t="shared" ref="N20" si="3">IF(M20&lt;33,"ОДНОРОДНЫЕ","НЕОДНОРОДНЫЕ")</f>
        <v>ОДНОРОДНЫЕ</v>
      </c>
      <c r="O20" s="33">
        <f>D20*J20</f>
        <v>2240</v>
      </c>
    </row>
    <row r="21" spans="1:18" s="6" customFormat="1" x14ac:dyDescent="0.25">
      <c r="A21" s="16"/>
      <c r="B21" s="17"/>
      <c r="C21" s="21"/>
      <c r="D21" s="22"/>
      <c r="E21" s="13">
        <f>SUMPRODUCT($D$19:$D$20,E19:E20)</f>
        <v>1863968</v>
      </c>
      <c r="F21" s="35">
        <f t="shared" ref="F21:G21" si="4">SUMPRODUCT($D$19:$D$20,F19:F20)</f>
        <v>1553756</v>
      </c>
      <c r="G21" s="35">
        <f t="shared" si="4"/>
        <v>1334336</v>
      </c>
      <c r="H21" s="19">
        <f>$D$19*H19</f>
        <v>0</v>
      </c>
      <c r="I21" s="19">
        <f t="shared" ref="I21" si="5">$D$19*I19</f>
        <v>0</v>
      </c>
      <c r="J21" s="13"/>
      <c r="K21" s="14"/>
      <c r="L21" s="14"/>
      <c r="M21" s="14"/>
      <c r="N21" s="14"/>
      <c r="O21" s="13">
        <f>SUM(O19:O20)</f>
        <v>1584020</v>
      </c>
    </row>
    <row r="22" spans="1:18" s="7" customFormat="1" x14ac:dyDescent="0.25">
      <c r="A22" s="12"/>
      <c r="B22" s="12"/>
      <c r="C22" s="12"/>
      <c r="D22" s="12"/>
      <c r="E22" s="4"/>
      <c r="F22" s="4"/>
      <c r="G22" s="4"/>
      <c r="H22" s="4"/>
      <c r="I22" s="4"/>
      <c r="J22" s="4"/>
      <c r="K22" s="12"/>
      <c r="L22" s="12"/>
      <c r="M22" s="12"/>
      <c r="N22" s="12"/>
      <c r="O22" s="4"/>
    </row>
    <row r="23" spans="1:18" s="10" customFormat="1" x14ac:dyDescent="0.25">
      <c r="A23" s="38" t="s">
        <v>19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Q23" s="18"/>
      <c r="R23" s="20"/>
    </row>
    <row r="24" spans="1:18" s="10" customFormat="1" ht="27.75" customHeight="1" x14ac:dyDescent="0.25">
      <c r="A24" s="39" t="s">
        <v>18</v>
      </c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</row>
    <row r="25" spans="1:18" s="26" customFormat="1" ht="33.75" customHeight="1" x14ac:dyDescent="0.25">
      <c r="A25" s="36" t="s">
        <v>36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25"/>
      <c r="Q25" s="25"/>
    </row>
    <row r="31" spans="1:18" x14ac:dyDescent="0.25">
      <c r="K31" s="27"/>
    </row>
    <row r="32" spans="1:18" x14ac:dyDescent="0.25">
      <c r="F32" s="3" t="s">
        <v>27</v>
      </c>
    </row>
    <row r="34" spans="7:7" x14ac:dyDescent="0.25">
      <c r="G34" s="3">
        <v>1</v>
      </c>
    </row>
  </sheetData>
  <mergeCells count="16">
    <mergeCell ref="A25:O25"/>
    <mergeCell ref="L11:M11"/>
    <mergeCell ref="B13:N13"/>
    <mergeCell ref="A23:O23"/>
    <mergeCell ref="A24:O24"/>
    <mergeCell ref="O17:O18"/>
    <mergeCell ref="A16:B16"/>
    <mergeCell ref="C16:D16"/>
    <mergeCell ref="J17:J18"/>
    <mergeCell ref="K17:K18"/>
    <mergeCell ref="L17:L18"/>
    <mergeCell ref="M17:M18"/>
    <mergeCell ref="N17:N18"/>
    <mergeCell ref="A17:A18"/>
    <mergeCell ref="B17:B18"/>
    <mergeCell ref="C17:D17"/>
  </mergeCells>
  <conditionalFormatting sqref="N19:N21">
    <cfRule type="containsText" dxfId="5" priority="16" operator="containsText" text="НЕ">
      <formula>NOT(ISERROR(SEARCH("НЕ",N19)))</formula>
    </cfRule>
    <cfRule type="containsText" dxfId="4" priority="17" operator="containsText" text="ОДНОРОДНЫЕ">
      <formula>NOT(ISERROR(SEARCH("ОДНОРОДНЫЕ",N19)))</formula>
    </cfRule>
    <cfRule type="containsText" dxfId="3" priority="18" operator="containsText" text="НЕОДНОРОДНЫЕ">
      <formula>NOT(ISERROR(SEARCH("НЕОДНОРОДНЫЕ",N19)))</formula>
    </cfRule>
  </conditionalFormatting>
  <conditionalFormatting sqref="N19:N21">
    <cfRule type="containsText" dxfId="2" priority="13" operator="containsText" text="НЕОДНОРОДНЫЕ">
      <formula>NOT(ISERROR(SEARCH("НЕОДНОРОДНЫЕ",N19)))</formula>
    </cfRule>
    <cfRule type="containsText" dxfId="1" priority="14" operator="containsText" text="ОДНОРОДНЫЕ">
      <formula>NOT(ISERROR(SEARCH("ОДНОРОДНЫЕ",N19)))</formula>
    </cfRule>
    <cfRule type="containsText" dxfId="0" priority="15" operator="containsText" text="НЕОДНОРОДНЫЕ">
      <formula>NOT(ISERROR(SEARCH("НЕОДНОРОДНЫЕ",N19)))</formula>
    </cfRule>
  </conditionalFormatting>
  <pageMargins left="0.31496062992125984" right="0.19685039370078741" top="0.35433070866141736" bottom="0.35433070866141736" header="0.11811023622047245" footer="0.11811023622047245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2025-02-03T11:42:28Z</dcterms:modified>
</cp:coreProperties>
</file>