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S19" i="1"/>
  <c r="G25" i="1"/>
  <c r="F25" i="1"/>
  <c r="E25" i="1"/>
  <c r="Q20" i="1" l="1"/>
  <c r="Q21" i="1"/>
  <c r="Q22" i="1"/>
  <c r="Q23" i="1"/>
  <c r="Q24" i="1"/>
  <c r="Q19" i="1"/>
  <c r="P20" i="1"/>
  <c r="P21" i="1"/>
  <c r="P22" i="1"/>
  <c r="P23" i="1"/>
  <c r="P24" i="1"/>
  <c r="P19" i="1"/>
  <c r="O20" i="1"/>
  <c r="O21" i="1"/>
  <c r="O22" i="1"/>
  <c r="O23" i="1"/>
  <c r="O24" i="1"/>
  <c r="T19" i="1"/>
  <c r="R19" i="1" l="1"/>
  <c r="T20" i="1"/>
  <c r="T21" i="1"/>
  <c r="T22" i="1"/>
  <c r="T23" i="1"/>
  <c r="T24" i="1"/>
  <c r="R24" i="1" l="1"/>
  <c r="S24" i="1" s="1"/>
  <c r="R23" i="1"/>
  <c r="S23" i="1" s="1"/>
  <c r="R21" i="1"/>
  <c r="S21" i="1" s="1"/>
  <c r="R22" i="1"/>
  <c r="S22" i="1" s="1"/>
  <c r="R20" i="1"/>
  <c r="S20" i="1" s="1"/>
</calcChain>
</file>

<file path=xl/sharedStrings.xml><?xml version="1.0" encoding="utf-8"?>
<sst xmlns="http://schemas.openxmlformats.org/spreadsheetml/2006/main" count="61" uniqueCount="43">
  <si>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</si>
  <si>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</si>
  <si>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</si>
  <si>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</si>
  <si>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</si>
  <si>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</si>
  <si>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</si>
  <si>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</si>
  <si>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</si>
  <si>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</si>
  <si>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</si>
  <si>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</si>
  <si>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</si>
  <si>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</si>
  <si>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</si>
  <si>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</si>
  <si>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</si>
  <si>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</si>
  <si>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</si>
  <si>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</si>
  <si>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</si>
  <si>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</si>
  <si>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</si>
  <si>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</si>
  <si>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</si>
  <si>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</si>
  <si>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</si>
  <si>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</si>
  <si>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</si>
  <si>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</si>
  <si>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</si>
  <si>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</si>
  <si>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</si>
  <si>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</si>
  <si>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Перчатки смотровые/процедурные из латекса гевеи, неопудренные, нестерильные</t>
  </si>
  <si>
    <t>Перчатки смотровые/процедурные нитриловые, неопудренные, нестерильные</t>
  </si>
  <si>
    <t>КП вх. 636-03/25 от 14.03.2025</t>
  </si>
  <si>
    <t>КП вх. 637-03/25 от 14.03.2025</t>
  </si>
  <si>
    <t>КП вх. 638-03/25 от 14.03.2025</t>
  </si>
  <si>
    <t>№ 061-25</t>
  </si>
  <si>
    <t>на поставку одноразовых нестерильных медицинских перчаток</t>
  </si>
  <si>
    <t>пара</t>
  </si>
  <si>
    <t>Исходя из имеющегося у Заказчика объёма финансового обеспечения для осуществления закупки НМЦД устанавливается в размере  2 047 760 руб. (два миллиона сорок семь тысяч семьсот шестьдесят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</si>
</sst>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8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W17" sqref="W17"/>
    </sheetView>
  </sheetViews>
  <sheetFormatPr defaultRowHeight="15" x14ac:dyDescent="0.25"/>
  <cols>
    <col min="1" max="1" width="6.140625" style="12" bestFit="1" customWidth="1"/>
    <col min="2" max="2" width="37.42578125" style="12" customWidth="1"/>
    <col min="3" max="3" width="11.7109375" style="12" customWidth="1"/>
    <col min="4" max="4" width="7.140625" style="12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2" customWidth="1"/>
    <col min="17" max="17" width="12.5703125" style="12" customWidth="1"/>
    <col min="18" max="18" width="10.28515625" style="12" customWidth="1"/>
    <col min="19" max="19" width="22.42578125" style="12" bestFit="1" customWidth="1"/>
    <col min="20" max="20" width="17.5703125" style="1" customWidth="1"/>
    <col min="21" max="21" width="10.7109375" style="12" bestFit="1" customWidth="1"/>
    <col min="22" max="22" width="11.28515625" style="12" bestFit="1" customWidth="1"/>
    <col min="23" max="23" width="10.7109375" style="12" bestFit="1" customWidth="1"/>
    <col min="24" max="24" width="11.7109375" style="12" bestFit="1" customWidth="1"/>
    <col min="25" max="25" width="10.7109375" style="12" bestFit="1" customWidth="1"/>
    <col min="26" max="16384" width="9.140625" style="12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25" t="s">
        <v>40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21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20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39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12</v>
      </c>
    </row>
    <row r="8" spans="1:20" x14ac:dyDescent="0.25">
      <c r="T8" s="17" t="s">
        <v>15</v>
      </c>
    </row>
    <row r="9" spans="1:20" x14ac:dyDescent="0.25">
      <c r="T9" s="17" t="s">
        <v>13</v>
      </c>
    </row>
    <row r="11" spans="1:20" ht="28.9" customHeight="1" x14ac:dyDescent="0.25">
      <c r="Q11" s="28" t="s">
        <v>29</v>
      </c>
      <c r="R11" s="28"/>
      <c r="S11" s="18"/>
      <c r="T11" s="16" t="s">
        <v>30</v>
      </c>
    </row>
    <row r="13" spans="1:20" x14ac:dyDescent="0.25"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hidden="1" x14ac:dyDescent="0.25"/>
    <row r="16" spans="1:20" ht="30" x14ac:dyDescent="0.25">
      <c r="A16" s="36"/>
      <c r="B16" s="37"/>
      <c r="C16" s="38"/>
      <c r="D16" s="37"/>
      <c r="E16" s="7" t="s">
        <v>36</v>
      </c>
      <c r="F16" s="7" t="s">
        <v>37</v>
      </c>
      <c r="G16" s="7" t="s">
        <v>38</v>
      </c>
      <c r="H16" s="19"/>
      <c r="I16" s="19"/>
      <c r="J16" s="19"/>
      <c r="K16" s="8"/>
      <c r="L16" s="8"/>
      <c r="M16" s="7"/>
      <c r="N16" s="7"/>
      <c r="O16" s="13"/>
      <c r="P16" s="10"/>
      <c r="Q16" s="10"/>
      <c r="R16" s="10"/>
      <c r="S16" s="10"/>
      <c r="T16" s="13"/>
    </row>
    <row r="17" spans="1:22" ht="30" customHeight="1" x14ac:dyDescent="0.25">
      <c r="A17" s="26" t="s">
        <v>0</v>
      </c>
      <c r="B17" s="26" t="s">
        <v>1</v>
      </c>
      <c r="C17" s="26" t="s">
        <v>2</v>
      </c>
      <c r="D17" s="26"/>
      <c r="E17" s="8" t="s">
        <v>22</v>
      </c>
      <c r="F17" s="8" t="s">
        <v>23</v>
      </c>
      <c r="G17" s="8" t="s">
        <v>24</v>
      </c>
      <c r="H17" s="13" t="s">
        <v>25</v>
      </c>
      <c r="I17" s="13" t="s">
        <v>26</v>
      </c>
      <c r="J17" s="13" t="s">
        <v>27</v>
      </c>
      <c r="K17" s="13" t="s">
        <v>28</v>
      </c>
      <c r="L17" s="13" t="s">
        <v>31</v>
      </c>
      <c r="M17" s="13" t="s">
        <v>32</v>
      </c>
      <c r="N17" s="13" t="s">
        <v>33</v>
      </c>
      <c r="O17" s="39" t="s">
        <v>11</v>
      </c>
      <c r="P17" s="26" t="s">
        <v>8</v>
      </c>
      <c r="Q17" s="26" t="s">
        <v>9</v>
      </c>
      <c r="R17" s="26" t="s">
        <v>10</v>
      </c>
      <c r="S17" s="26" t="s">
        <v>6</v>
      </c>
      <c r="T17" s="35" t="s">
        <v>7</v>
      </c>
    </row>
    <row r="18" spans="1:22" ht="54.75" customHeight="1" x14ac:dyDescent="0.25">
      <c r="A18" s="27"/>
      <c r="B18" s="27"/>
      <c r="C18" s="11" t="s">
        <v>3</v>
      </c>
      <c r="D18" s="11" t="s">
        <v>4</v>
      </c>
      <c r="E18" s="14" t="s">
        <v>5</v>
      </c>
      <c r="F18" s="14" t="s">
        <v>5</v>
      </c>
      <c r="G18" s="14" t="s">
        <v>5</v>
      </c>
      <c r="H18" s="14" t="s">
        <v>5</v>
      </c>
      <c r="I18" s="8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40"/>
      <c r="P18" s="26"/>
      <c r="Q18" s="26"/>
      <c r="R18" s="26"/>
      <c r="S18" s="26"/>
      <c r="T18" s="35"/>
    </row>
    <row r="19" spans="1:22" ht="45" x14ac:dyDescent="0.25">
      <c r="A19" s="21">
        <v>1</v>
      </c>
      <c r="B19" s="9" t="s">
        <v>34</v>
      </c>
      <c r="C19" s="22" t="s">
        <v>41</v>
      </c>
      <c r="D19" s="10">
        <v>60000</v>
      </c>
      <c r="E19" s="8">
        <v>14.9</v>
      </c>
      <c r="F19" s="8">
        <v>14.52</v>
      </c>
      <c r="G19" s="8">
        <v>15</v>
      </c>
      <c r="H19" s="8"/>
      <c r="I19" s="8"/>
      <c r="J19" s="8"/>
      <c r="K19" s="8"/>
      <c r="L19" s="8"/>
      <c r="M19" s="8"/>
      <c r="N19" s="13"/>
      <c r="O19" s="13">
        <f>ROUND(AVERAGE(E19:G19),2)</f>
        <v>14.81</v>
      </c>
      <c r="P19" s="10">
        <f xml:space="preserve"> COUNT(E19:G19)</f>
        <v>3</v>
      </c>
      <c r="Q19" s="10">
        <f>STDEV(E19:G19)</f>
        <v>0.25324559884296804</v>
      </c>
      <c r="R19" s="10">
        <f>Q19/O19*100</f>
        <v>1.7099635303373939</v>
      </c>
      <c r="S19" s="10" t="str">
        <f>IF(R19&lt;33,"ОДНОРОДНЫЕ","НЕОДНОРОДНЫЕ")</f>
        <v>ОДНОРОДНЫЕ</v>
      </c>
      <c r="T19" s="13">
        <f>D19*O19</f>
        <v>888600</v>
      </c>
    </row>
    <row r="20" spans="1:22" ht="45" x14ac:dyDescent="0.25">
      <c r="A20" s="21">
        <v>2</v>
      </c>
      <c r="B20" s="9" t="s">
        <v>34</v>
      </c>
      <c r="C20" s="23" t="s">
        <v>41</v>
      </c>
      <c r="D20" s="15">
        <v>5000</v>
      </c>
      <c r="E20" s="8">
        <v>14.9</v>
      </c>
      <c r="F20" s="8">
        <v>14.52</v>
      </c>
      <c r="G20" s="8">
        <v>14.8</v>
      </c>
      <c r="H20" s="8"/>
      <c r="I20" s="8"/>
      <c r="J20" s="8"/>
      <c r="K20" s="8"/>
      <c r="L20" s="8"/>
      <c r="M20" s="8"/>
      <c r="N20" s="13"/>
      <c r="O20" s="13">
        <f t="shared" ref="O20:O24" si="0">ROUND(AVERAGE(E20:G20),2)</f>
        <v>14.74</v>
      </c>
      <c r="P20" s="10">
        <f t="shared" ref="P20:P24" si="1" xml:space="preserve"> COUNT(E20:G20)</f>
        <v>3</v>
      </c>
      <c r="Q20" s="10">
        <f t="shared" ref="Q20:Q24" si="2">STDEV(E20:G20)</f>
        <v>0.19697715603592258</v>
      </c>
      <c r="R20" s="10">
        <f t="shared" ref="R20:R24" si="3">Q20/O20*100</f>
        <v>1.336344342170438</v>
      </c>
      <c r="S20" s="10" t="str">
        <f t="shared" ref="S20:S24" si="4">IF(R20&lt;33,"ОДНОРОДНЫЕ","НЕОДНОРОДНЫЕ")</f>
        <v>ОДНОРОДНЫЕ</v>
      </c>
      <c r="T20" s="13">
        <f t="shared" ref="T20:T24" si="5">D20*O20</f>
        <v>73700</v>
      </c>
    </row>
    <row r="21" spans="1:22" ht="45" x14ac:dyDescent="0.25">
      <c r="A21" s="21">
        <v>3</v>
      </c>
      <c r="B21" s="9" t="s">
        <v>34</v>
      </c>
      <c r="C21" s="23" t="s">
        <v>41</v>
      </c>
      <c r="D21" s="15">
        <v>5000</v>
      </c>
      <c r="E21" s="8">
        <v>23.8</v>
      </c>
      <c r="F21" s="8">
        <v>23.21</v>
      </c>
      <c r="G21" s="8">
        <v>24</v>
      </c>
      <c r="H21" s="8"/>
      <c r="I21" s="8"/>
      <c r="J21" s="8"/>
      <c r="K21" s="8"/>
      <c r="L21" s="8"/>
      <c r="M21" s="8"/>
      <c r="N21" s="13"/>
      <c r="O21" s="13">
        <f t="shared" si="0"/>
        <v>23.67</v>
      </c>
      <c r="P21" s="10">
        <f t="shared" si="1"/>
        <v>3</v>
      </c>
      <c r="Q21" s="10">
        <f t="shared" si="2"/>
        <v>0.41073105555825667</v>
      </c>
      <c r="R21" s="10">
        <f t="shared" si="3"/>
        <v>1.7352389334949585</v>
      </c>
      <c r="S21" s="10" t="str">
        <f t="shared" si="4"/>
        <v>ОДНОРОДНЫЕ</v>
      </c>
      <c r="T21" s="13">
        <f t="shared" si="5"/>
        <v>118350.00000000001</v>
      </c>
    </row>
    <row r="22" spans="1:22" ht="45" x14ac:dyDescent="0.25">
      <c r="A22" s="21">
        <v>4</v>
      </c>
      <c r="B22" s="9" t="s">
        <v>35</v>
      </c>
      <c r="C22" s="23" t="s">
        <v>41</v>
      </c>
      <c r="D22" s="15">
        <v>80000</v>
      </c>
      <c r="E22" s="8">
        <v>11.9</v>
      </c>
      <c r="F22" s="8">
        <v>11.55</v>
      </c>
      <c r="G22" s="8">
        <v>12</v>
      </c>
      <c r="H22" s="8"/>
      <c r="I22" s="8"/>
      <c r="J22" s="8"/>
      <c r="K22" s="8"/>
      <c r="L22" s="8"/>
      <c r="M22" s="8"/>
      <c r="N22" s="13"/>
      <c r="O22" s="13">
        <f t="shared" si="0"/>
        <v>11.82</v>
      </c>
      <c r="P22" s="10">
        <f t="shared" si="1"/>
        <v>3</v>
      </c>
      <c r="Q22" s="10">
        <f t="shared" si="2"/>
        <v>0.23629078131263009</v>
      </c>
      <c r="R22" s="10">
        <f t="shared" si="3"/>
        <v>1.9990759840324033</v>
      </c>
      <c r="S22" s="10" t="str">
        <f t="shared" si="4"/>
        <v>ОДНОРОДНЫЕ</v>
      </c>
      <c r="T22" s="13">
        <f t="shared" si="5"/>
        <v>945600</v>
      </c>
    </row>
    <row r="23" spans="1:22" ht="45" x14ac:dyDescent="0.25">
      <c r="A23" s="21">
        <v>5</v>
      </c>
      <c r="B23" s="9" t="s">
        <v>35</v>
      </c>
      <c r="C23" s="23" t="s">
        <v>41</v>
      </c>
      <c r="D23" s="15">
        <v>1000</v>
      </c>
      <c r="E23" s="8">
        <v>26.8</v>
      </c>
      <c r="F23" s="8">
        <v>25.85</v>
      </c>
      <c r="G23" s="8">
        <v>27</v>
      </c>
      <c r="H23" s="8"/>
      <c r="I23" s="8"/>
      <c r="J23" s="8"/>
      <c r="K23" s="8"/>
      <c r="L23" s="8"/>
      <c r="M23" s="8"/>
      <c r="N23" s="13"/>
      <c r="O23" s="13">
        <f t="shared" si="0"/>
        <v>26.55</v>
      </c>
      <c r="P23" s="10">
        <f t="shared" si="1"/>
        <v>3</v>
      </c>
      <c r="Q23" s="10">
        <f t="shared" si="2"/>
        <v>0.61441028637222472</v>
      </c>
      <c r="R23" s="10">
        <f t="shared" si="3"/>
        <v>2.3141630371835205</v>
      </c>
      <c r="S23" s="10" t="str">
        <f t="shared" si="4"/>
        <v>ОДНОРОДНЫЕ</v>
      </c>
      <c r="T23" s="13">
        <f t="shared" si="5"/>
        <v>26550</v>
      </c>
    </row>
    <row r="24" spans="1:22" ht="45" x14ac:dyDescent="0.25">
      <c r="A24" s="21">
        <v>6</v>
      </c>
      <c r="B24" s="9" t="s">
        <v>35</v>
      </c>
      <c r="C24" s="23" t="s">
        <v>41</v>
      </c>
      <c r="D24" s="15">
        <v>2000</v>
      </c>
      <c r="E24" s="8">
        <v>19.3</v>
      </c>
      <c r="F24" s="8">
        <v>19.03</v>
      </c>
      <c r="G24" s="8">
        <v>19.600000000000001</v>
      </c>
      <c r="H24" s="8"/>
      <c r="I24" s="8"/>
      <c r="J24" s="8"/>
      <c r="K24" s="8"/>
      <c r="L24" s="8"/>
      <c r="M24" s="8"/>
      <c r="N24" s="13"/>
      <c r="O24" s="13">
        <f t="shared" si="0"/>
        <v>19.309999999999999</v>
      </c>
      <c r="P24" s="10">
        <f t="shared" si="1"/>
        <v>3</v>
      </c>
      <c r="Q24" s="10">
        <f t="shared" si="2"/>
        <v>0.28513154858766521</v>
      </c>
      <c r="R24" s="10">
        <f t="shared" si="3"/>
        <v>1.4766004587657442</v>
      </c>
      <c r="S24" s="10" t="str">
        <f t="shared" si="4"/>
        <v>ОДНОРОДНЫЕ</v>
      </c>
      <c r="T24" s="13">
        <f t="shared" si="5"/>
        <v>38620</v>
      </c>
    </row>
    <row r="25" spans="1:22" x14ac:dyDescent="0.25">
      <c r="E25" s="41">
        <f>SUMPRODUCT($D$19:$D$24,E19:E24)</f>
        <v>2104900</v>
      </c>
      <c r="F25" s="41">
        <f>SUMPRODUCT($D$19:$D$24,F19:F24)</f>
        <v>2047760</v>
      </c>
      <c r="G25" s="41">
        <f>SUMPRODUCT($D$19:$D$24,G19:G24)</f>
        <v>2120200</v>
      </c>
      <c r="H25" s="24"/>
      <c r="I25" s="24"/>
      <c r="J25" s="24"/>
      <c r="K25" s="24"/>
      <c r="L25" s="24"/>
      <c r="M25" s="24"/>
      <c r="N25" s="24"/>
      <c r="U25" s="6"/>
      <c r="V25" s="1"/>
    </row>
    <row r="26" spans="1:22" s="20" customFormat="1" x14ac:dyDescent="0.25"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"/>
      <c r="T26" s="1"/>
      <c r="U26" s="6"/>
      <c r="V26" s="1"/>
    </row>
    <row r="27" spans="1:22" x14ac:dyDescent="0.25">
      <c r="A27" s="33" t="s">
        <v>17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V27" s="6"/>
    </row>
    <row r="28" spans="1:22" x14ac:dyDescent="0.25">
      <c r="A28" s="34" t="s">
        <v>16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2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6"/>
    </row>
    <row r="30" spans="1:22" s="18" customFormat="1" ht="41.25" customHeight="1" x14ac:dyDescent="0.25">
      <c r="A30" s="29" t="s">
        <v>42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</row>
  </sheetData>
  <mergeCells count="18">
    <mergeCell ref="S17:S18"/>
    <mergeCell ref="A17:A18"/>
    <mergeCell ref="G3:T3"/>
    <mergeCell ref="B17:B18"/>
    <mergeCell ref="C17:D17"/>
    <mergeCell ref="Q11:R11"/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</mergeCells>
  <conditionalFormatting sqref="S19:S24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4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2025-03-19T12:47:53Z</dcterms:modified>
</cp:coreProperties>
</file>