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M21" i="1" s="1"/>
  <c r="I21" i="1"/>
  <c r="J21" i="1"/>
  <c r="K21" i="1" s="1"/>
  <c r="L21" i="1" s="1"/>
  <c r="J20" i="1" l="1"/>
  <c r="I20" i="1"/>
  <c r="H20" i="1"/>
  <c r="M20" i="1" s="1"/>
  <c r="J22" i="1"/>
  <c r="I22" i="1"/>
  <c r="H22" i="1"/>
  <c r="M22" i="1" s="1"/>
  <c r="K20" i="1" l="1"/>
  <c r="L20" i="1" s="1"/>
  <c r="K22" i="1"/>
  <c r="L22" i="1" s="1"/>
  <c r="E23" i="1"/>
  <c r="G23" i="1"/>
  <c r="F23" i="1"/>
  <c r="M23" i="1" l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<sst xmlns="http://schemas.openxmlformats.org/spreadsheetml/2006/main" count="41" uniqueCount="37">
  <si>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</si>
  <si>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</si>
  <si>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</si>
  <si>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</si>
  <si>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</si>
  <si>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</si>
  <si>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</si>
  <si>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</si>
  <si>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</si>
  <si>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</si>
  <si>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</si>
  <si>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</si>
  <si>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</si>
  <si>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</si>
  <si>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</si>
  <si>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</si>
  <si>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</si>
  <si>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</si>
  <si>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</si>
  <si>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</si>
  <si>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</si>
  <si>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</si>
  <si>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</si>
  <si>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</si>
  <si>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</si>
  <si>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</si>
  <si>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</si>
  <si>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</si>
  <si>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на поставку медицинских изделий для анестезиологии и реанимации</t>
  </si>
  <si>
    <t>Фильтр дыхательный бактериально-вирусный, прямой коннектор, MEDEREN, Ref 0114-M311-01S или эквивалент</t>
  </si>
  <si>
    <t>0114-MR142-10   Контур дыхательный для ИВЛ гладкоствольный Ø22 мм 180 см с 2-мя влагосборниками, фильтром, коннектором угловым конфигурируемым с портом для бронхоскопии</t>
  </si>
  <si>
    <t>Контур дыхательный аппарата искусственной вентиляции легких, одноразового использования</t>
  </si>
  <si>
    <t>КП вх. № 615-03/25 от 12.03.2025</t>
  </si>
  <si>
    <t>КП вх. № 616-03/25 от 12.03.2025</t>
  </si>
  <si>
    <t>КП вх. № 614-03/25 от 12.03.2025</t>
  </si>
  <si>
    <t>Исходя из имеющегося у Заказчика объёма финансового обеспечения для осуществления закупки НМЦД устанавливается в размере 1 190 910 руб. (один миллион сто девяносто тысяч девятьсот десять рублей 00 копеек)</t>
  </si>
  <si>
    <t>№ 060-25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</si>
</sst>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tabSelected="1" topLeftCell="A7" zoomScaleNormal="100" zoomScalePageLayoutView="70" workbookViewId="0">
      <selection activeCell="H23" sqref="H23:K23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0.7109375" style="10" bestFit="1" customWidth="1"/>
    <col min="16" max="16" width="11.7109375" style="10" bestFit="1" customWidth="1"/>
    <col min="17" max="17" width="10.7109375" style="10" bestFit="1" customWidth="1"/>
    <col min="18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8" t="s">
        <v>28</v>
      </c>
      <c r="F3" s="38"/>
      <c r="G3" s="38"/>
      <c r="H3" s="38"/>
      <c r="I3" s="38"/>
      <c r="J3" s="38"/>
      <c r="K3" s="38"/>
      <c r="L3" s="38"/>
      <c r="M3" s="38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36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2" t="s">
        <v>16</v>
      </c>
      <c r="K12" s="42"/>
      <c r="M12" s="1" t="s">
        <v>14</v>
      </c>
    </row>
    <row r="14" spans="2:13" x14ac:dyDescent="0.25">
      <c r="B14" s="42" t="s">
        <v>15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2:13" hidden="1" x14ac:dyDescent="0.25"/>
    <row r="17" spans="1:16" ht="54.6" customHeight="1" x14ac:dyDescent="0.25">
      <c r="A17" s="45"/>
      <c r="B17" s="46"/>
      <c r="C17" s="47"/>
      <c r="D17" s="46"/>
      <c r="E17" s="12" t="s">
        <v>32</v>
      </c>
      <c r="F17" s="12" t="s">
        <v>33</v>
      </c>
      <c r="G17" s="12" t="s">
        <v>34</v>
      </c>
      <c r="H17" s="11"/>
      <c r="I17" s="13"/>
      <c r="J17" s="13"/>
      <c r="K17" s="13"/>
      <c r="L17" s="13"/>
      <c r="M17" s="11"/>
    </row>
    <row r="18" spans="1:16" ht="30" customHeight="1" x14ac:dyDescent="0.25">
      <c r="A18" s="36" t="s">
        <v>0</v>
      </c>
      <c r="B18" s="36" t="s">
        <v>1</v>
      </c>
      <c r="C18" s="36" t="s">
        <v>2</v>
      </c>
      <c r="D18" s="36"/>
      <c r="E18" s="22" t="s">
        <v>24</v>
      </c>
      <c r="F18" s="22" t="s">
        <v>25</v>
      </c>
      <c r="G18" s="22" t="s">
        <v>26</v>
      </c>
      <c r="H18" s="48" t="s">
        <v>11</v>
      </c>
      <c r="I18" s="36" t="s">
        <v>8</v>
      </c>
      <c r="J18" s="36" t="s">
        <v>9</v>
      </c>
      <c r="K18" s="36" t="s">
        <v>10</v>
      </c>
      <c r="L18" s="36" t="s">
        <v>6</v>
      </c>
      <c r="M18" s="44" t="s">
        <v>7</v>
      </c>
    </row>
    <row r="19" spans="1:16" x14ac:dyDescent="0.25">
      <c r="A19" s="37"/>
      <c r="B19" s="37"/>
      <c r="C19" s="14" t="s">
        <v>3</v>
      </c>
      <c r="D19" s="14" t="s">
        <v>4</v>
      </c>
      <c r="E19" s="15" t="s">
        <v>5</v>
      </c>
      <c r="F19" s="15" t="s">
        <v>5</v>
      </c>
      <c r="G19" s="11" t="s">
        <v>5</v>
      </c>
      <c r="H19" s="49"/>
      <c r="I19" s="36"/>
      <c r="J19" s="36"/>
      <c r="K19" s="36"/>
      <c r="L19" s="36"/>
      <c r="M19" s="44"/>
      <c r="O19" s="33"/>
    </row>
    <row r="20" spans="1:16" s="31" customFormat="1" ht="45" x14ac:dyDescent="0.25">
      <c r="A20" s="16">
        <v>1</v>
      </c>
      <c r="B20" s="28" t="s">
        <v>29</v>
      </c>
      <c r="C20" s="27" t="s">
        <v>27</v>
      </c>
      <c r="D20" s="23">
        <v>2000</v>
      </c>
      <c r="E20" s="17">
        <v>190</v>
      </c>
      <c r="F20" s="32">
        <v>195</v>
      </c>
      <c r="G20" s="32">
        <v>189.51</v>
      </c>
      <c r="H20" s="32">
        <f t="shared" ref="H20" si="0">ROUND(AVERAGE(E20:G20),2)</f>
        <v>191.5</v>
      </c>
      <c r="I20" s="30">
        <f t="shared" ref="I20" si="1" xml:space="preserve"> COUNT(E20:G20)</f>
        <v>3</v>
      </c>
      <c r="J20" s="30">
        <f t="shared" ref="J20" si="2">STDEV(E20:G20)</f>
        <v>3.0380969920878678</v>
      </c>
      <c r="K20" s="30">
        <f t="shared" ref="K20" si="3">J20/H20*100</f>
        <v>1.586473625111158</v>
      </c>
      <c r="L20" s="30" t="str">
        <f t="shared" ref="L20" si="4">IF(K20&lt;33,"ОДНОРОДНЫЕ","НЕОДНОРОДНЫЕ")</f>
        <v>ОДНОРОДНЫЕ</v>
      </c>
      <c r="M20" s="32">
        <f t="shared" ref="M20" si="5">D20*H20</f>
        <v>383000</v>
      </c>
      <c r="O20" s="34"/>
      <c r="P20" s="24"/>
    </row>
    <row r="21" spans="1:16" s="31" customFormat="1" ht="75" x14ac:dyDescent="0.25">
      <c r="A21" s="16">
        <v>2</v>
      </c>
      <c r="B21" s="28" t="s">
        <v>30</v>
      </c>
      <c r="C21" s="27" t="s">
        <v>27</v>
      </c>
      <c r="D21" s="23">
        <v>60</v>
      </c>
      <c r="E21" s="17">
        <v>2919</v>
      </c>
      <c r="F21" s="32">
        <v>2780</v>
      </c>
      <c r="G21" s="32">
        <v>2694</v>
      </c>
      <c r="H21" s="32">
        <f t="shared" ref="H21:H22" si="6">ROUND(AVERAGE(E21:G21),2)</f>
        <v>2797.67</v>
      </c>
      <c r="I21" s="30">
        <f t="shared" ref="I21:I22" si="7" xml:space="preserve"> COUNT(E21:G21)</f>
        <v>3</v>
      </c>
      <c r="J21" s="30">
        <f t="shared" ref="J21:J22" si="8">STDEV(E21:G21)</f>
        <v>113.53560381366425</v>
      </c>
      <c r="K21" s="30">
        <f t="shared" ref="K21:K22" si="9">J21/H21*100</f>
        <v>4.0582200121409695</v>
      </c>
      <c r="L21" s="30" t="str">
        <f t="shared" ref="L21:L22" si="10">IF(K21&lt;33,"ОДНОРОДНЫЕ","НЕОДНОРОДНЫЕ")</f>
        <v>ОДНОРОДНЫЕ</v>
      </c>
      <c r="M21" s="32">
        <f t="shared" ref="M21:M22" si="11">D21*H21</f>
        <v>167860.2</v>
      </c>
      <c r="O21" s="34"/>
      <c r="P21" s="24"/>
    </row>
    <row r="22" spans="1:16" s="31" customFormat="1" ht="45" x14ac:dyDescent="0.25">
      <c r="A22" s="30">
        <v>3</v>
      </c>
      <c r="B22" s="28" t="s">
        <v>31</v>
      </c>
      <c r="C22" s="27" t="s">
        <v>27</v>
      </c>
      <c r="D22" s="23">
        <v>300</v>
      </c>
      <c r="E22" s="17">
        <v>2343</v>
      </c>
      <c r="F22" s="32">
        <v>2232</v>
      </c>
      <c r="G22" s="32">
        <v>2167.5</v>
      </c>
      <c r="H22" s="32">
        <f t="shared" si="6"/>
        <v>2247.5</v>
      </c>
      <c r="I22" s="30">
        <f t="shared" si="7"/>
        <v>3</v>
      </c>
      <c r="J22" s="30">
        <f t="shared" si="8"/>
        <v>88.770772216985918</v>
      </c>
      <c r="K22" s="30">
        <f t="shared" si="9"/>
        <v>3.9497562721684503</v>
      </c>
      <c r="L22" s="30" t="str">
        <f t="shared" si="10"/>
        <v>ОДНОРОДНЫЕ</v>
      </c>
      <c r="M22" s="32">
        <f t="shared" si="11"/>
        <v>674250</v>
      </c>
      <c r="O22" s="34"/>
      <c r="P22" s="24"/>
    </row>
    <row r="23" spans="1:16" x14ac:dyDescent="0.25">
      <c r="A23" s="4"/>
      <c r="B23" s="18"/>
      <c r="C23" s="19"/>
      <c r="D23" s="20"/>
      <c r="E23" s="25">
        <f>SUMPRODUCT($D$20:$D$22,E20:E22)</f>
        <v>1258040</v>
      </c>
      <c r="F23" s="25">
        <f>SUMPRODUCT($D$20:$D$22,F20:F22)</f>
        <v>1226400</v>
      </c>
      <c r="G23" s="25">
        <f>SUMPRODUCT($D$20:$D$22,G20:G22)</f>
        <v>1190910</v>
      </c>
      <c r="H23" s="25"/>
      <c r="I23" s="26"/>
      <c r="J23" s="19"/>
      <c r="K23" s="19"/>
      <c r="L23" s="19"/>
      <c r="M23" s="29">
        <f>SUM(M20:M22)</f>
        <v>1225110.2</v>
      </c>
      <c r="O23" s="34"/>
    </row>
    <row r="24" spans="1:16" x14ac:dyDescent="0.25">
      <c r="A24" s="43" t="s">
        <v>19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O24" s="33"/>
    </row>
    <row r="25" spans="1:16" x14ac:dyDescent="0.25">
      <c r="A25" s="41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O25" s="33"/>
    </row>
    <row r="26" spans="1:16" ht="1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O26" s="33"/>
    </row>
    <row r="27" spans="1:16" s="4" customFormat="1" ht="37.5" customHeight="1" x14ac:dyDescent="0.25">
      <c r="A27" s="39" t="s">
        <v>35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"/>
      <c r="O27" s="35"/>
    </row>
    <row r="28" spans="1:16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  <c r="O28" s="33"/>
    </row>
    <row r="29" spans="1:16" x14ac:dyDescent="0.25">
      <c r="A29" s="4"/>
      <c r="B29" s="4"/>
      <c r="C29" s="4"/>
      <c r="D29" s="4"/>
      <c r="E29" s="5"/>
      <c r="F29" s="5"/>
      <c r="G29" s="5"/>
      <c r="H29" s="5"/>
      <c r="I29" s="4"/>
      <c r="J29" s="21"/>
      <c r="K29" s="4"/>
      <c r="L29" s="4"/>
      <c r="M29" s="5"/>
      <c r="O29" s="33"/>
    </row>
    <row r="30" spans="1:16" x14ac:dyDescent="0.25">
      <c r="A30" s="4"/>
      <c r="B30" s="4"/>
      <c r="C30" s="4"/>
      <c r="D30" s="4"/>
      <c r="E30" s="5"/>
      <c r="F30" s="5"/>
      <c r="G30" s="5"/>
      <c r="H30" s="5"/>
      <c r="I30" s="21"/>
      <c r="J30" s="4"/>
      <c r="K30" s="4"/>
      <c r="L30" s="4"/>
      <c r="M30" s="5"/>
      <c r="O30" s="33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  <c r="O31" s="33"/>
    </row>
    <row r="32" spans="1:16" x14ac:dyDescent="0.25">
      <c r="O32" s="33"/>
    </row>
    <row r="33" spans="12:15" x14ac:dyDescent="0.25">
      <c r="L33" s="7"/>
      <c r="O33" s="33"/>
    </row>
    <row r="34" spans="12:15" x14ac:dyDescent="0.25">
      <c r="O34" s="33"/>
    </row>
    <row r="35" spans="12:15" x14ac:dyDescent="0.25">
      <c r="L35" s="7"/>
      <c r="O35" s="33"/>
    </row>
    <row r="36" spans="12:15" x14ac:dyDescent="0.25">
      <c r="O36" s="33"/>
    </row>
    <row r="37" spans="12:15" x14ac:dyDescent="0.25">
      <c r="O37" s="33"/>
    </row>
    <row r="38" spans="12:15" x14ac:dyDescent="0.25">
      <c r="O38" s="33"/>
    </row>
    <row r="39" spans="12:15" x14ac:dyDescent="0.25">
      <c r="O39" s="33"/>
    </row>
    <row r="40" spans="12:15" x14ac:dyDescent="0.25">
      <c r="O40" s="33"/>
    </row>
    <row r="41" spans="12:15" x14ac:dyDescent="0.25">
      <c r="O41" s="33"/>
    </row>
    <row r="42" spans="12:15" x14ac:dyDescent="0.25">
      <c r="O42" s="33"/>
    </row>
    <row r="43" spans="12:15" x14ac:dyDescent="0.25">
      <c r="O43" s="33"/>
    </row>
    <row r="44" spans="12:15" x14ac:dyDescent="0.25">
      <c r="O44" s="33"/>
    </row>
    <row r="45" spans="12:15" x14ac:dyDescent="0.25">
      <c r="O45" s="33"/>
    </row>
    <row r="46" spans="12:15" x14ac:dyDescent="0.25">
      <c r="O46" s="33"/>
    </row>
    <row r="47" spans="12:15" x14ac:dyDescent="0.25">
      <c r="O47" s="33"/>
    </row>
    <row r="48" spans="12:15" x14ac:dyDescent="0.25">
      <c r="O48" s="33"/>
    </row>
    <row r="49" spans="15:15" x14ac:dyDescent="0.25">
      <c r="O49" s="33"/>
    </row>
    <row r="50" spans="15:15" x14ac:dyDescent="0.25">
      <c r="O50" s="33"/>
    </row>
    <row r="51" spans="15:15" x14ac:dyDescent="0.25">
      <c r="O51" s="33"/>
    </row>
    <row r="52" spans="15:15" x14ac:dyDescent="0.25">
      <c r="O52" s="33"/>
    </row>
    <row r="53" spans="15:15" x14ac:dyDescent="0.25">
      <c r="O53" s="33"/>
    </row>
    <row r="54" spans="15:15" x14ac:dyDescent="0.25">
      <c r="O54" s="33"/>
    </row>
    <row r="55" spans="15:15" x14ac:dyDescent="0.25">
      <c r="O55" s="33"/>
    </row>
    <row r="56" spans="15:15" x14ac:dyDescent="0.25">
      <c r="O56" s="33"/>
    </row>
    <row r="57" spans="15:15" x14ac:dyDescent="0.25">
      <c r="O57" s="33"/>
    </row>
    <row r="58" spans="15:15" x14ac:dyDescent="0.25">
      <c r="O58" s="33"/>
    </row>
    <row r="59" spans="15:15" x14ac:dyDescent="0.25">
      <c r="O59" s="33"/>
    </row>
    <row r="60" spans="15:15" x14ac:dyDescent="0.25">
      <c r="O60" s="33"/>
    </row>
    <row r="61" spans="15:15" x14ac:dyDescent="0.25">
      <c r="O61" s="33"/>
    </row>
    <row r="62" spans="15:15" x14ac:dyDescent="0.25">
      <c r="O62" s="33"/>
    </row>
    <row r="63" spans="15:15" x14ac:dyDescent="0.25">
      <c r="O63" s="33"/>
    </row>
    <row r="64" spans="15:15" x14ac:dyDescent="0.25">
      <c r="O64" s="33"/>
    </row>
    <row r="65" spans="15:15" x14ac:dyDescent="0.25">
      <c r="O65" s="33"/>
    </row>
    <row r="66" spans="15:15" x14ac:dyDescent="0.25">
      <c r="O66" s="33"/>
    </row>
    <row r="67" spans="15:15" x14ac:dyDescent="0.25">
      <c r="O67" s="33"/>
    </row>
    <row r="68" spans="15:15" x14ac:dyDescent="0.25">
      <c r="O68" s="33"/>
    </row>
    <row r="69" spans="15:15" x14ac:dyDescent="0.25">
      <c r="O69" s="33"/>
    </row>
    <row r="70" spans="15:15" x14ac:dyDescent="0.25">
      <c r="O70" s="33"/>
    </row>
    <row r="71" spans="15:15" x14ac:dyDescent="0.25">
      <c r="O71" s="33"/>
    </row>
    <row r="72" spans="15:15" x14ac:dyDescent="0.25">
      <c r="O72" s="33"/>
    </row>
    <row r="73" spans="15:15" x14ac:dyDescent="0.25">
      <c r="O73" s="33"/>
    </row>
    <row r="74" spans="15:15" x14ac:dyDescent="0.25">
      <c r="O74" s="33"/>
    </row>
    <row r="75" spans="15:15" x14ac:dyDescent="0.25">
      <c r="O75" s="33"/>
    </row>
    <row r="76" spans="15:15" x14ac:dyDescent="0.25">
      <c r="O76" s="33"/>
    </row>
    <row r="77" spans="15:15" x14ac:dyDescent="0.25">
      <c r="O77" s="33"/>
    </row>
    <row r="78" spans="15:15" x14ac:dyDescent="0.25">
      <c r="O78" s="33"/>
    </row>
    <row r="79" spans="15:15" x14ac:dyDescent="0.25">
      <c r="O79" s="33"/>
    </row>
    <row r="80" spans="15:15" x14ac:dyDescent="0.25">
      <c r="O80" s="33"/>
    </row>
    <row r="81" spans="15:15" x14ac:dyDescent="0.25">
      <c r="O81" s="33"/>
    </row>
    <row r="82" spans="15:15" x14ac:dyDescent="0.25">
      <c r="O82" s="33"/>
    </row>
    <row r="83" spans="15:15" x14ac:dyDescent="0.25">
      <c r="O83" s="33"/>
    </row>
    <row r="84" spans="15:15" x14ac:dyDescent="0.25">
      <c r="O84" s="33"/>
    </row>
    <row r="85" spans="15:15" x14ac:dyDescent="0.25">
      <c r="O85" s="33"/>
    </row>
    <row r="86" spans="15:15" x14ac:dyDescent="0.25">
      <c r="O86" s="33"/>
    </row>
    <row r="87" spans="15:15" x14ac:dyDescent="0.25">
      <c r="O87" s="33"/>
    </row>
    <row r="88" spans="15:15" x14ac:dyDescent="0.25">
      <c r="O88" s="33"/>
    </row>
    <row r="89" spans="15:15" x14ac:dyDescent="0.25">
      <c r="O89" s="33"/>
    </row>
    <row r="90" spans="15:15" x14ac:dyDescent="0.25">
      <c r="O90" s="33"/>
    </row>
    <row r="91" spans="15:15" x14ac:dyDescent="0.25">
      <c r="O91" s="33"/>
    </row>
    <row r="92" spans="15:15" x14ac:dyDescent="0.25">
      <c r="O92" s="33"/>
    </row>
    <row r="93" spans="15:15" x14ac:dyDescent="0.25">
      <c r="O93" s="33"/>
    </row>
    <row r="94" spans="15:15" x14ac:dyDescent="0.25">
      <c r="O94" s="33"/>
    </row>
    <row r="95" spans="15:15" x14ac:dyDescent="0.25">
      <c r="O95" s="33"/>
    </row>
    <row r="96" spans="15:15" x14ac:dyDescent="0.25">
      <c r="O96" s="33"/>
    </row>
    <row r="97" spans="15:15" x14ac:dyDescent="0.25">
      <c r="O97" s="33"/>
    </row>
    <row r="98" spans="15:15" x14ac:dyDescent="0.25">
      <c r="O98" s="33"/>
    </row>
    <row r="99" spans="15:15" x14ac:dyDescent="0.25">
      <c r="O99" s="33"/>
    </row>
    <row r="100" spans="15:15" x14ac:dyDescent="0.25">
      <c r="O100" s="33"/>
    </row>
    <row r="101" spans="15:15" x14ac:dyDescent="0.25">
      <c r="O101" s="33"/>
    </row>
    <row r="102" spans="15:15" x14ac:dyDescent="0.25">
      <c r="O102" s="33"/>
    </row>
    <row r="103" spans="15:15" x14ac:dyDescent="0.25">
      <c r="O103" s="33"/>
    </row>
    <row r="104" spans="15:15" x14ac:dyDescent="0.25">
      <c r="O104" s="33"/>
    </row>
    <row r="105" spans="15:15" x14ac:dyDescent="0.25">
      <c r="O105" s="33"/>
    </row>
    <row r="106" spans="15:15" x14ac:dyDescent="0.25">
      <c r="O106" s="33"/>
    </row>
    <row r="107" spans="15:15" x14ac:dyDescent="0.25">
      <c r="O107" s="33"/>
    </row>
    <row r="108" spans="15:15" x14ac:dyDescent="0.25">
      <c r="O108" s="33"/>
    </row>
    <row r="109" spans="15:15" x14ac:dyDescent="0.25">
      <c r="O109" s="33"/>
    </row>
    <row r="110" spans="15:15" x14ac:dyDescent="0.25">
      <c r="O110" s="33"/>
    </row>
    <row r="111" spans="15:15" x14ac:dyDescent="0.25">
      <c r="O111" s="33"/>
    </row>
    <row r="112" spans="15:15" x14ac:dyDescent="0.25">
      <c r="O112" s="33"/>
    </row>
    <row r="113" spans="15:15" x14ac:dyDescent="0.25">
      <c r="O113" s="33"/>
    </row>
    <row r="114" spans="15:15" x14ac:dyDescent="0.25">
      <c r="O114" s="33"/>
    </row>
    <row r="115" spans="15:15" x14ac:dyDescent="0.25">
      <c r="O115" s="33"/>
    </row>
    <row r="116" spans="15:15" x14ac:dyDescent="0.25">
      <c r="O116" s="33"/>
    </row>
    <row r="117" spans="15:15" x14ac:dyDescent="0.25">
      <c r="O117" s="33"/>
    </row>
    <row r="118" spans="15:15" x14ac:dyDescent="0.25">
      <c r="O118" s="33"/>
    </row>
    <row r="119" spans="15:15" x14ac:dyDescent="0.25">
      <c r="O119" s="33"/>
    </row>
    <row r="120" spans="15:15" x14ac:dyDescent="0.25">
      <c r="O120" s="33"/>
    </row>
    <row r="121" spans="15:15" x14ac:dyDescent="0.25">
      <c r="O121" s="33"/>
    </row>
    <row r="122" spans="15:15" x14ac:dyDescent="0.25">
      <c r="O122" s="33"/>
    </row>
    <row r="123" spans="15:15" x14ac:dyDescent="0.25">
      <c r="O123" s="33"/>
    </row>
    <row r="124" spans="15:15" x14ac:dyDescent="0.25">
      <c r="O124" s="33"/>
    </row>
    <row r="125" spans="15:15" x14ac:dyDescent="0.25">
      <c r="O125" s="33"/>
    </row>
    <row r="126" spans="15:15" x14ac:dyDescent="0.25">
      <c r="O126" s="33"/>
    </row>
    <row r="127" spans="15:15" x14ac:dyDescent="0.25">
      <c r="O127" s="33"/>
    </row>
    <row r="128" spans="15:15" x14ac:dyDescent="0.25">
      <c r="O128" s="33"/>
    </row>
    <row r="129" spans="15:15" x14ac:dyDescent="0.25">
      <c r="O129" s="33"/>
    </row>
    <row r="130" spans="15:15" x14ac:dyDescent="0.25">
      <c r="O130" s="33"/>
    </row>
    <row r="131" spans="15:15" x14ac:dyDescent="0.25">
      <c r="O131" s="33"/>
    </row>
    <row r="132" spans="15:15" x14ac:dyDescent="0.25">
      <c r="O132" s="33"/>
    </row>
    <row r="133" spans="15:15" x14ac:dyDescent="0.25">
      <c r="O133" s="33"/>
    </row>
    <row r="134" spans="15:15" x14ac:dyDescent="0.25">
      <c r="O134" s="33"/>
    </row>
    <row r="135" spans="15:15" x14ac:dyDescent="0.25">
      <c r="O135" s="33"/>
    </row>
    <row r="136" spans="15:15" x14ac:dyDescent="0.25">
      <c r="O136" s="33"/>
    </row>
    <row r="137" spans="15:15" x14ac:dyDescent="0.25">
      <c r="O137" s="33"/>
    </row>
    <row r="138" spans="15:15" x14ac:dyDescent="0.25">
      <c r="O138" s="33"/>
    </row>
    <row r="139" spans="15:15" x14ac:dyDescent="0.25">
      <c r="O139" s="33"/>
    </row>
    <row r="140" spans="15:15" x14ac:dyDescent="0.25">
      <c r="O140" s="33"/>
    </row>
    <row r="141" spans="15:15" x14ac:dyDescent="0.25">
      <c r="O141" s="33"/>
    </row>
    <row r="142" spans="15:15" x14ac:dyDescent="0.25">
      <c r="O142" s="33"/>
    </row>
    <row r="143" spans="15:15" x14ac:dyDescent="0.25">
      <c r="O143" s="33"/>
    </row>
    <row r="144" spans="15:15" x14ac:dyDescent="0.25">
      <c r="O144" s="33"/>
    </row>
    <row r="145" spans="15:15" x14ac:dyDescent="0.25">
      <c r="O145" s="33"/>
    </row>
    <row r="146" spans="15:15" x14ac:dyDescent="0.25">
      <c r="O146" s="33"/>
    </row>
    <row r="147" spans="15:15" x14ac:dyDescent="0.25">
      <c r="O147" s="33"/>
    </row>
    <row r="148" spans="15:15" x14ac:dyDescent="0.25">
      <c r="O148" s="33"/>
    </row>
    <row r="149" spans="15:15" x14ac:dyDescent="0.25">
      <c r="O149" s="33"/>
    </row>
    <row r="150" spans="15:15" x14ac:dyDescent="0.25">
      <c r="O150" s="33"/>
    </row>
    <row r="151" spans="15:15" x14ac:dyDescent="0.25">
      <c r="O151" s="33"/>
    </row>
    <row r="152" spans="15:15" x14ac:dyDescent="0.25">
      <c r="O152" s="33"/>
    </row>
    <row r="153" spans="15:15" x14ac:dyDescent="0.25">
      <c r="O153" s="33"/>
    </row>
    <row r="154" spans="15:15" x14ac:dyDescent="0.25">
      <c r="O154" s="33"/>
    </row>
    <row r="155" spans="15:15" x14ac:dyDescent="0.25">
      <c r="O155" s="33"/>
    </row>
    <row r="156" spans="15:15" x14ac:dyDescent="0.25">
      <c r="O156" s="33"/>
    </row>
    <row r="157" spans="15:15" x14ac:dyDescent="0.25">
      <c r="O157" s="33"/>
    </row>
    <row r="158" spans="15:15" x14ac:dyDescent="0.25">
      <c r="O158" s="33"/>
    </row>
    <row r="159" spans="15:15" x14ac:dyDescent="0.25">
      <c r="O159" s="33"/>
    </row>
    <row r="160" spans="15:15" x14ac:dyDescent="0.25">
      <c r="O160" s="33"/>
    </row>
    <row r="161" spans="15:15" x14ac:dyDescent="0.25">
      <c r="O161" s="33"/>
    </row>
  </sheetData>
  <mergeCells count="18"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3">
    <cfRule type="containsText" dxfId="23" priority="754" operator="containsText" text="НЕ">
      <formula>NOT(ISERROR(SEARCH("НЕ",L23)))</formula>
    </cfRule>
    <cfRule type="containsText" dxfId="22" priority="755" operator="containsText" text="ОДНОРОДНЫЕ">
      <formula>NOT(ISERROR(SEARCH("ОДНОРОДНЫЕ",L23)))</formula>
    </cfRule>
    <cfRule type="containsText" dxfId="21" priority="756" operator="containsText" text="НЕОДНОРОДНЫЕ">
      <formula>NOT(ISERROR(SEARCH("НЕОДНОРОДНЫЕ",L23)))</formula>
    </cfRule>
  </conditionalFormatting>
  <conditionalFormatting sqref="L23">
    <cfRule type="containsText" dxfId="20" priority="751" operator="containsText" text="НЕОДНОРОДНЫЕ">
      <formula>NOT(ISERROR(SEARCH("НЕОДНОРОДНЫЕ",L23)))</formula>
    </cfRule>
    <cfRule type="containsText" dxfId="19" priority="752" operator="containsText" text="ОДНОРОДНЫЕ">
      <formula>NOT(ISERROR(SEARCH("ОДНОРОДНЫЕ",L23)))</formula>
    </cfRule>
    <cfRule type="containsText" dxfId="18" priority="753" operator="containsText" text="НЕОДНОРОДНЫЕ">
      <formula>NOT(ISERROR(SEARCH("НЕОДНОРОДНЫЕ",L23)))</formula>
    </cfRule>
  </conditionalFormatting>
  <conditionalFormatting sqref="L22">
    <cfRule type="containsText" dxfId="17" priority="172" operator="containsText" text="НЕ">
      <formula>NOT(ISERROR(SEARCH("НЕ",L22)))</formula>
    </cfRule>
    <cfRule type="containsText" dxfId="16" priority="173" operator="containsText" text="ОДНОРОДНЫЕ">
      <formula>NOT(ISERROR(SEARCH("ОДНОРОДНЫЕ",L22)))</formula>
    </cfRule>
    <cfRule type="containsText" dxfId="15" priority="174" operator="containsText" text="НЕОДНОРОДНЫЕ">
      <formula>NOT(ISERROR(SEARCH("НЕОДНОРОДНЫЕ",L22)))</formula>
    </cfRule>
  </conditionalFormatting>
  <conditionalFormatting sqref="L22">
    <cfRule type="containsText" dxfId="14" priority="169" operator="containsText" text="НЕОДНОРОДНЫЕ">
      <formula>NOT(ISERROR(SEARCH("НЕОДНОРОДНЫЕ",L22)))</formula>
    </cfRule>
    <cfRule type="containsText" dxfId="13" priority="170" operator="containsText" text="ОДНОРОДНЫЕ">
      <formula>NOT(ISERROR(SEARCH("ОДНОРОДНЫЕ",L22)))</formula>
    </cfRule>
    <cfRule type="containsText" dxfId="12" priority="171" operator="containsText" text="НЕОДНОРОДНЫЕ">
      <formula>NOT(ISERROR(SEARCH("НЕОДНОРОДНЫЕ",L22)))</formula>
    </cfRule>
  </conditionalFormatting>
  <conditionalFormatting sqref="L21">
    <cfRule type="containsText" dxfId="11" priority="148" operator="containsText" text="НЕ">
      <formula>NOT(ISERROR(SEARCH("НЕ",L21)))</formula>
    </cfRule>
    <cfRule type="containsText" dxfId="10" priority="149" operator="containsText" text="ОДНОРОДНЫЕ">
      <formula>NOT(ISERROR(SEARCH("ОДНОРОДНЫЕ",L21)))</formula>
    </cfRule>
    <cfRule type="containsText" dxfId="9" priority="150" operator="containsText" text="НЕОДНОРОДНЫЕ">
      <formula>NOT(ISERROR(SEARCH("НЕОДНОРОДНЫЕ",L21)))</formula>
    </cfRule>
  </conditionalFormatting>
  <conditionalFormatting sqref="L21">
    <cfRule type="containsText" dxfId="8" priority="145" operator="containsText" text="НЕОДНОРОДНЫЕ">
      <formula>NOT(ISERROR(SEARCH("НЕОДНОРОДНЫЕ",L21)))</formula>
    </cfRule>
    <cfRule type="containsText" dxfId="7" priority="146" operator="containsText" text="ОДНОРОДНЫЕ">
      <formula>NOT(ISERROR(SEARCH("ОДНОРОДНЫЕ",L21)))</formula>
    </cfRule>
    <cfRule type="containsText" dxfId="6" priority="147" operator="containsText" text="НЕОДНОРОДНЫЕ">
      <formula>NOT(ISERROR(SEARCH("НЕОДНОРОДНЫЕ",L21)))</formula>
    </cfRule>
  </conditionalFormatting>
  <conditionalFormatting sqref="L20">
    <cfRule type="containsText" dxfId="5" priority="82" operator="containsText" text="НЕ">
      <formula>NOT(ISERROR(SEARCH("НЕ",L20)))</formula>
    </cfRule>
    <cfRule type="containsText" dxfId="4" priority="83" operator="containsText" text="ОДНОРОДНЫЕ">
      <formula>NOT(ISERROR(SEARCH("ОДНОРОДНЫЕ",L20)))</formula>
    </cfRule>
    <cfRule type="containsText" dxfId="3" priority="84" operator="containsText" text="НЕОДНОРОДНЫЕ">
      <formula>NOT(ISERROR(SEARCH("НЕОДНОРОДНЫЕ",L20)))</formula>
    </cfRule>
  </conditionalFormatting>
  <conditionalFormatting sqref="L20">
    <cfRule type="containsText" dxfId="2" priority="79" operator="containsText" text="НЕОДНОРОДНЫЕ">
      <formula>NOT(ISERROR(SEARCH("НЕОДНОРОДНЫЕ",L20)))</formula>
    </cfRule>
    <cfRule type="containsText" dxfId="1" priority="80" operator="containsText" text="ОДНОРОДНЫЕ">
      <formula>NOT(ISERROR(SEARCH("ОДНОРОДНЫЕ",L20)))</formula>
    </cfRule>
    <cfRule type="containsText" dxfId="0" priority="81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2025-03-14T00:32:55Z</dcterms:modified>
</cp:coreProperties>
</file>