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4" i="1" l="1"/>
  <c r="H24" i="1"/>
  <c r="M24" i="1" s="1"/>
  <c r="I24" i="1"/>
  <c r="K24" i="1" l="1"/>
  <c r="L24" i="1" s="1"/>
  <c r="E25" i="1"/>
  <c r="J23" i="1" l="1"/>
  <c r="I23" i="1"/>
  <c r="H23" i="1"/>
  <c r="M23" i="1" s="1"/>
  <c r="J22" i="1"/>
  <c r="I22" i="1"/>
  <c r="H22" i="1"/>
  <c r="M22" i="1" s="1"/>
  <c r="J21" i="1"/>
  <c r="I21" i="1"/>
  <c r="H21" i="1"/>
  <c r="M21" i="1" s="1"/>
  <c r="K23" i="1" l="1"/>
  <c r="L23" i="1" s="1"/>
  <c r="K22" i="1"/>
  <c r="L22" i="1" s="1"/>
  <c r="K21" i="1"/>
  <c r="L21" i="1" s="1"/>
  <c r="H20" i="1" l="1"/>
  <c r="M20" i="1" l="1"/>
  <c r="M25" i="1" s="1"/>
  <c r="I20" i="1"/>
  <c r="J20" i="1"/>
  <c r="G25" i="1"/>
  <c r="F25" i="1"/>
  <c r="K20" i="1" l="1"/>
  <c r="L20" i="1" s="1"/>
</calcChain>
</file>

<file path=xl/sharedStrings.xml><?xml version="1.0" encoding="utf-8"?>
<sst xmlns="http://schemas.openxmlformats.org/spreadsheetml/2006/main" count="45" uniqueCount="39">
  <si>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</si>
  <si>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</si>
  <si>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</si>
  <si>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</si>
  <si>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</si>
  <si>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</si>
  <si>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</si>
  <si>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</si>
  <si>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</si>
  <si>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</si>
  <si>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</si>
  <si>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</si>
  <si>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</si>
  <si>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</si>
  <si>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</si>
  <si>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</si>
  <si>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</si>
  <si>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</si>
  <si>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</si>
  <si>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</si>
  <si>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</si>
  <si>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</si>
  <si>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</si>
  <si>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</si>
  <si>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</si>
  <si>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</si>
  <si>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</si>
  <si>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набор</t>
  </si>
  <si>
    <t>штука</t>
  </si>
  <si>
    <t>№ 045-25</t>
  </si>
  <si>
    <t>на поставку реагентов для автоматических гематологических анализаторов серии Abacus 5</t>
  </si>
  <si>
    <t>Гематологический контроль для in vitro диагностики</t>
  </si>
  <si>
    <r>
      <t>Разбавитель  изотонический для автоматических гематологических анализаторов</t>
    </r>
    <r>
      <rPr>
        <sz val="11"/>
        <color rgb="FF000000"/>
        <rFont val="Times New Roman"/>
        <family val="1"/>
        <charset val="204"/>
      </rPr>
      <t xml:space="preserve"> серии </t>
    </r>
    <r>
      <rPr>
        <sz val="11"/>
        <color theme="1"/>
        <rFont val="Times New Roman"/>
        <family val="1"/>
        <charset val="204"/>
      </rPr>
      <t xml:space="preserve"> Abacus 5</t>
    </r>
  </si>
  <si>
    <r>
      <t>Раствор лизирующий  для  автоматических гематологических анализаторов</t>
    </r>
    <r>
      <rPr>
        <sz val="11"/>
        <color rgb="FF000000"/>
        <rFont val="Times New Roman"/>
        <family val="1"/>
        <charset val="204"/>
      </rPr>
      <t xml:space="preserve"> серии </t>
    </r>
    <r>
      <rPr>
        <sz val="11"/>
        <color theme="1"/>
        <rFont val="Times New Roman"/>
        <family val="1"/>
        <charset val="204"/>
      </rPr>
      <t xml:space="preserve"> Abacus 5</t>
    </r>
  </si>
  <si>
    <r>
      <t>Раствор очищающий  для  автоматических гематологических анализаторов</t>
    </r>
    <r>
      <rPr>
        <sz val="11"/>
        <color rgb="FF000000"/>
        <rFont val="Times New Roman"/>
        <family val="1"/>
        <charset val="204"/>
      </rPr>
      <t xml:space="preserve"> серии </t>
    </r>
    <r>
      <rPr>
        <sz val="11"/>
        <color theme="1"/>
        <rFont val="Times New Roman"/>
        <family val="1"/>
        <charset val="204"/>
      </rPr>
      <t xml:space="preserve"> Abacus 5</t>
    </r>
  </si>
  <si>
    <t>КП вх. № 611-03/25 от 12.03.2025</t>
  </si>
  <si>
    <t>КП вх. № 610-03/25 от 12.03.2025</t>
  </si>
  <si>
    <t>Исходя из имеющегося у Заказчика объёма финансового обеспечения для осуществления закупки НМЦД устанавливается в размере 2 254 132,80 руб. (два миллиона двести пятьдесят четыре тысячи сто тридцать два рубля восемьдесят копеек)</t>
  </si>
  <si>
    <t>КП вх. № 612-03/25 от 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</si>
</sst>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topLeftCell="A4" zoomScaleNormal="100" zoomScalePageLayoutView="70" workbookViewId="0">
      <selection activeCell="J21" sqref="J21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22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44" t="s">
        <v>30</v>
      </c>
      <c r="F3" s="44"/>
      <c r="G3" s="44"/>
      <c r="H3" s="44"/>
      <c r="I3" s="44"/>
      <c r="J3" s="44"/>
      <c r="K3" s="44"/>
      <c r="L3" s="44"/>
      <c r="M3" s="44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29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46" t="s">
        <v>16</v>
      </c>
      <c r="K12" s="46"/>
      <c r="M12" s="1" t="s">
        <v>14</v>
      </c>
    </row>
    <row r="14" spans="2:13" x14ac:dyDescent="0.25">
      <c r="B14" s="46" t="s">
        <v>15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2:13" hidden="1" x14ac:dyDescent="0.25"/>
    <row r="17" spans="1:17" ht="54.6" customHeight="1" x14ac:dyDescent="0.25">
      <c r="A17" s="49"/>
      <c r="B17" s="50"/>
      <c r="C17" s="51"/>
      <c r="D17" s="50"/>
      <c r="E17" s="14" t="s">
        <v>35</v>
      </c>
      <c r="F17" s="14" t="s">
        <v>36</v>
      </c>
      <c r="G17" s="14" t="s">
        <v>38</v>
      </c>
      <c r="H17" s="12"/>
      <c r="I17" s="15"/>
      <c r="J17" s="15"/>
      <c r="K17" s="15"/>
      <c r="L17" s="15"/>
      <c r="M17" s="12"/>
    </row>
    <row r="18" spans="1:17" ht="30" customHeight="1" x14ac:dyDescent="0.25">
      <c r="A18" s="43" t="s">
        <v>0</v>
      </c>
      <c r="B18" s="43" t="s">
        <v>1</v>
      </c>
      <c r="C18" s="43" t="s">
        <v>2</v>
      </c>
      <c r="D18" s="43"/>
      <c r="E18" s="30" t="s">
        <v>24</v>
      </c>
      <c r="F18" s="30" t="s">
        <v>25</v>
      </c>
      <c r="G18" s="22" t="s">
        <v>26</v>
      </c>
      <c r="H18" s="52" t="s">
        <v>11</v>
      </c>
      <c r="I18" s="43" t="s">
        <v>8</v>
      </c>
      <c r="J18" s="43" t="s">
        <v>9</v>
      </c>
      <c r="K18" s="43" t="s">
        <v>10</v>
      </c>
      <c r="L18" s="43" t="s">
        <v>6</v>
      </c>
      <c r="M18" s="48" t="s">
        <v>7</v>
      </c>
    </row>
    <row r="19" spans="1:17" x14ac:dyDescent="0.25">
      <c r="A19" s="43"/>
      <c r="B19" s="54"/>
      <c r="C19" s="39" t="s">
        <v>3</v>
      </c>
      <c r="D19" s="39" t="s">
        <v>4</v>
      </c>
      <c r="E19" s="34" t="s">
        <v>5</v>
      </c>
      <c r="F19" s="34" t="s">
        <v>5</v>
      </c>
      <c r="G19" s="12" t="s">
        <v>5</v>
      </c>
      <c r="H19" s="53"/>
      <c r="I19" s="43"/>
      <c r="J19" s="43"/>
      <c r="K19" s="43"/>
      <c r="L19" s="43"/>
      <c r="M19" s="48"/>
    </row>
    <row r="20" spans="1:17" s="11" customFormat="1" ht="45" x14ac:dyDescent="0.25">
      <c r="A20" s="33">
        <v>1</v>
      </c>
      <c r="B20" s="36" t="s">
        <v>32</v>
      </c>
      <c r="C20" s="37" t="s">
        <v>28</v>
      </c>
      <c r="D20" s="38">
        <v>60</v>
      </c>
      <c r="E20" s="32">
        <v>12083.12</v>
      </c>
      <c r="F20" s="32">
        <v>12201.59</v>
      </c>
      <c r="G20" s="12">
        <v>11846.2</v>
      </c>
      <c r="H20" s="12">
        <f>ROUND(AVERAGE(E20:G20),2)</f>
        <v>12043.64</v>
      </c>
      <c r="I20" s="15">
        <f t="shared" ref="I20:I24" si="0" xml:space="preserve"> COUNT(E20:G20)</f>
        <v>3</v>
      </c>
      <c r="J20" s="15">
        <f t="shared" ref="J20:J24" si="1">STDEV(E20:G20)</f>
        <v>180.9550033387672</v>
      </c>
      <c r="K20" s="15">
        <f t="shared" ref="K20:K24" si="2">J20/H20*100</f>
        <v>1.5024942902541689</v>
      </c>
      <c r="L20" s="15" t="str">
        <f t="shared" ref="L20:L24" si="3">IF(K20&lt;33,"ОДНОРОДНЫЕ","НЕОДНОРОДНЫЕ")</f>
        <v>ОДНОРОДНЫЕ</v>
      </c>
      <c r="M20" s="12">
        <f t="shared" ref="M20:M24" si="4">D20*H20</f>
        <v>722618.39999999991</v>
      </c>
      <c r="O20" s="26"/>
      <c r="P20" s="26"/>
      <c r="Q20" s="13"/>
    </row>
    <row r="21" spans="1:17" s="23" customFormat="1" ht="45" x14ac:dyDescent="0.25">
      <c r="A21" s="33">
        <v>2</v>
      </c>
      <c r="B21" s="36" t="s">
        <v>33</v>
      </c>
      <c r="C21" s="37" t="s">
        <v>28</v>
      </c>
      <c r="D21" s="38">
        <v>20</v>
      </c>
      <c r="E21" s="32">
        <v>65837.740000000005</v>
      </c>
      <c r="F21" s="32">
        <v>66483.199999999997</v>
      </c>
      <c r="G21" s="24">
        <v>64546.8</v>
      </c>
      <c r="H21" s="24">
        <f t="shared" ref="H21:H24" si="5">ROUND(AVERAGE(E21:G21),2)</f>
        <v>65622.58</v>
      </c>
      <c r="I21" s="25">
        <f t="shared" si="0"/>
        <v>3</v>
      </c>
      <c r="J21" s="25">
        <f t="shared" si="1"/>
        <v>985.96734692381949</v>
      </c>
      <c r="K21" s="25">
        <f t="shared" si="2"/>
        <v>1.5024818392142147</v>
      </c>
      <c r="L21" s="25" t="str">
        <f t="shared" si="3"/>
        <v>ОДНОРОДНЫЕ</v>
      </c>
      <c r="M21" s="24">
        <f t="shared" si="4"/>
        <v>1312451.6000000001</v>
      </c>
      <c r="O21" s="26"/>
      <c r="P21" s="26"/>
    </row>
    <row r="22" spans="1:17" s="23" customFormat="1" ht="45" x14ac:dyDescent="0.25">
      <c r="A22" s="33">
        <v>3</v>
      </c>
      <c r="B22" s="36" t="s">
        <v>33</v>
      </c>
      <c r="C22" s="37" t="s">
        <v>28</v>
      </c>
      <c r="D22" s="38">
        <v>20</v>
      </c>
      <c r="E22" s="32">
        <v>6351.34</v>
      </c>
      <c r="F22" s="32">
        <v>6413.6</v>
      </c>
      <c r="G22" s="24">
        <v>6226.8</v>
      </c>
      <c r="H22" s="24">
        <f t="shared" si="5"/>
        <v>6330.58</v>
      </c>
      <c r="I22" s="25">
        <f t="shared" si="0"/>
        <v>3</v>
      </c>
      <c r="J22" s="25">
        <f t="shared" si="1"/>
        <v>95.114631892259425</v>
      </c>
      <c r="K22" s="25">
        <f t="shared" si="2"/>
        <v>1.502463153332861</v>
      </c>
      <c r="L22" s="25" t="str">
        <f t="shared" si="3"/>
        <v>ОДНОРОДНЫЕ</v>
      </c>
      <c r="M22" s="24">
        <f t="shared" si="4"/>
        <v>126611.6</v>
      </c>
      <c r="O22" s="26"/>
      <c r="P22" s="26"/>
    </row>
    <row r="23" spans="1:17" s="23" customFormat="1" ht="45" x14ac:dyDescent="0.25">
      <c r="A23" s="33">
        <v>4</v>
      </c>
      <c r="B23" s="36" t="s">
        <v>34</v>
      </c>
      <c r="C23" s="37" t="s">
        <v>28</v>
      </c>
      <c r="D23" s="38">
        <v>2</v>
      </c>
      <c r="E23" s="32">
        <v>14406.89</v>
      </c>
      <c r="F23" s="32">
        <v>14548.13</v>
      </c>
      <c r="G23" s="24">
        <v>14124.4</v>
      </c>
      <c r="H23" s="24">
        <f t="shared" si="5"/>
        <v>14359.81</v>
      </c>
      <c r="I23" s="25">
        <f t="shared" si="0"/>
        <v>3</v>
      </c>
      <c r="J23" s="25">
        <f t="shared" si="1"/>
        <v>215.7531191740533</v>
      </c>
      <c r="K23" s="25">
        <f t="shared" si="2"/>
        <v>1.5024789267689009</v>
      </c>
      <c r="L23" s="25" t="str">
        <f t="shared" si="3"/>
        <v>ОДНОРОДНЫЕ</v>
      </c>
      <c r="M23" s="24">
        <f t="shared" si="4"/>
        <v>28719.62</v>
      </c>
      <c r="O23" s="26"/>
      <c r="P23" s="26"/>
    </row>
    <row r="24" spans="1:17" s="28" customFormat="1" ht="30" x14ac:dyDescent="0.25">
      <c r="A24" s="33">
        <v>5</v>
      </c>
      <c r="B24" s="55" t="s">
        <v>31</v>
      </c>
      <c r="C24" s="40" t="s">
        <v>27</v>
      </c>
      <c r="D24" s="41">
        <v>2</v>
      </c>
      <c r="E24" s="42">
        <v>50816.4</v>
      </c>
      <c r="F24" s="42">
        <v>51314.6</v>
      </c>
      <c r="G24" s="42">
        <v>49820</v>
      </c>
      <c r="H24" s="29">
        <f t="shared" si="5"/>
        <v>50650.33</v>
      </c>
      <c r="I24" s="27">
        <f t="shared" si="0"/>
        <v>3</v>
      </c>
      <c r="J24" s="27">
        <f t="shared" si="1"/>
        <v>761.0130704089994</v>
      </c>
      <c r="K24" s="27">
        <f t="shared" si="2"/>
        <v>1.5024839332912527</v>
      </c>
      <c r="L24" s="27" t="str">
        <f t="shared" si="3"/>
        <v>ОДНОРОДНЫЕ</v>
      </c>
      <c r="M24" s="29">
        <f t="shared" si="4"/>
        <v>101300.66</v>
      </c>
      <c r="O24" s="26"/>
      <c r="P24" s="26"/>
    </row>
    <row r="25" spans="1:17" x14ac:dyDescent="0.25">
      <c r="A25" s="35"/>
      <c r="B25" s="16"/>
      <c r="C25" s="17"/>
      <c r="D25" s="18"/>
      <c r="E25" s="31">
        <f>SUMPRODUCT($D$20:$D$24,E20:E24)</f>
        <v>2299215.3799999994</v>
      </c>
      <c r="F25" s="31">
        <f>SUMPRODUCT($D$20:$D$24,F20:F24)</f>
        <v>2321756.86</v>
      </c>
      <c r="G25" s="19">
        <f>SUMPRODUCT($D$20:$D$24,G20:G24)</f>
        <v>2254132.7999999998</v>
      </c>
      <c r="H25" s="12"/>
      <c r="I25" s="15"/>
      <c r="J25" s="15"/>
      <c r="K25" s="15"/>
      <c r="L25" s="15"/>
      <c r="M25" s="20">
        <f>SUM(M20:M24)</f>
        <v>2291701.8800000004</v>
      </c>
      <c r="O25" s="26"/>
      <c r="P25" s="26"/>
    </row>
    <row r="26" spans="1:17" x14ac:dyDescent="0.25">
      <c r="A26" s="4"/>
      <c r="B26" s="4"/>
      <c r="C26" s="4"/>
      <c r="D26" s="4"/>
      <c r="E26" s="5"/>
      <c r="F26" s="5"/>
      <c r="G26" s="5"/>
      <c r="H26" s="5"/>
      <c r="I26" s="4"/>
      <c r="J26" s="4"/>
      <c r="K26" s="4"/>
      <c r="L26" s="4"/>
      <c r="M26" s="5"/>
      <c r="O26" s="26"/>
      <c r="P26" s="26"/>
    </row>
    <row r="27" spans="1:17" x14ac:dyDescent="0.25">
      <c r="A27" s="47" t="s">
        <v>19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O27" s="26"/>
      <c r="P27" s="26"/>
    </row>
    <row r="28" spans="1:17" x14ac:dyDescent="0.25">
      <c r="A28" s="45" t="s">
        <v>18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O28" s="26"/>
      <c r="P28" s="26"/>
    </row>
    <row r="29" spans="1:17" ht="15" customHeight="1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O29" s="26"/>
      <c r="P29" s="26"/>
    </row>
    <row r="30" spans="1:17" s="4" customFormat="1" ht="29.25" customHeight="1" x14ac:dyDescent="0.25">
      <c r="A30" s="56" t="s">
        <v>37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"/>
      <c r="O30" s="3"/>
    </row>
    <row r="31" spans="1:17" x14ac:dyDescent="0.25">
      <c r="A31" s="4"/>
      <c r="B31" s="4"/>
      <c r="C31" s="4"/>
      <c r="D31" s="4"/>
      <c r="E31" s="5"/>
      <c r="F31" s="5"/>
      <c r="G31" s="5"/>
      <c r="H31" s="5"/>
      <c r="I31" s="4"/>
      <c r="J31" s="4"/>
      <c r="K31" s="4"/>
      <c r="L31" s="4"/>
      <c r="M31" s="5"/>
    </row>
    <row r="32" spans="1:17" x14ac:dyDescent="0.25">
      <c r="A32" s="4"/>
      <c r="B32" s="4"/>
      <c r="C32" s="4"/>
      <c r="D32" s="4"/>
      <c r="E32" s="5"/>
      <c r="F32" s="5"/>
      <c r="G32" s="5"/>
      <c r="H32" s="5"/>
      <c r="I32" s="4"/>
      <c r="J32" s="21"/>
      <c r="K32" s="4"/>
      <c r="L32" s="4"/>
      <c r="M32" s="5"/>
    </row>
    <row r="33" spans="1:13" x14ac:dyDescent="0.25">
      <c r="A33" s="4"/>
      <c r="B33" s="4"/>
      <c r="C33" s="4"/>
      <c r="D33" s="4"/>
      <c r="E33" s="5"/>
      <c r="F33" s="5"/>
      <c r="G33" s="5"/>
      <c r="H33" s="5"/>
      <c r="I33" s="4"/>
      <c r="J33" s="4"/>
      <c r="K33" s="4"/>
      <c r="L33" s="4"/>
      <c r="M33" s="5"/>
    </row>
    <row r="34" spans="1:13" x14ac:dyDescent="0.25">
      <c r="A34" s="4"/>
      <c r="B34" s="4"/>
      <c r="C34" s="4"/>
      <c r="D34" s="4"/>
      <c r="E34" s="5"/>
      <c r="F34" s="5"/>
      <c r="G34" s="5"/>
      <c r="H34" s="5"/>
      <c r="I34" s="4"/>
      <c r="J34" s="4"/>
      <c r="K34" s="4"/>
      <c r="L34" s="4"/>
      <c r="M34" s="5"/>
    </row>
    <row r="36" spans="1:13" x14ac:dyDescent="0.25">
      <c r="L36" s="7"/>
    </row>
    <row r="38" spans="1:13" x14ac:dyDescent="0.25">
      <c r="L38" s="7"/>
    </row>
  </sheetData>
  <mergeCells count="18">
    <mergeCell ref="A18:A19"/>
    <mergeCell ref="B18:B19"/>
    <mergeCell ref="C18:D18"/>
    <mergeCell ref="E3:M3"/>
    <mergeCell ref="A30:M30"/>
    <mergeCell ref="A29:M29"/>
    <mergeCell ref="J12:K12"/>
    <mergeCell ref="B14:L14"/>
    <mergeCell ref="A27:M27"/>
    <mergeCell ref="A28:M28"/>
    <mergeCell ref="M18:M19"/>
    <mergeCell ref="A17:B17"/>
    <mergeCell ref="C17:D17"/>
    <mergeCell ref="H18:H19"/>
    <mergeCell ref="I18:I19"/>
    <mergeCell ref="J18:J19"/>
    <mergeCell ref="K18:K19"/>
    <mergeCell ref="L18:L19"/>
  </mergeCells>
  <conditionalFormatting sqref="L20 L25">
    <cfRule type="containsText" dxfId="23" priority="508" operator="containsText" text="НЕ">
      <formula>NOT(ISERROR(SEARCH("НЕ",L20)))</formula>
    </cfRule>
    <cfRule type="containsText" dxfId="22" priority="509" operator="containsText" text="ОДНОРОДНЫЕ">
      <formula>NOT(ISERROR(SEARCH("ОДНОРОДНЫЕ",L20)))</formula>
    </cfRule>
    <cfRule type="containsText" dxfId="21" priority="510" operator="containsText" text="НЕОДНОРОДНЫЕ">
      <formula>NOT(ISERROR(SEARCH("НЕОДНОРОДНЫЕ",L20)))</formula>
    </cfRule>
  </conditionalFormatting>
  <conditionalFormatting sqref="L20 L25">
    <cfRule type="containsText" dxfId="20" priority="505" operator="containsText" text="НЕОДНОРОДНЫЕ">
      <formula>NOT(ISERROR(SEARCH("НЕОДНОРОДНЫЕ",L20)))</formula>
    </cfRule>
    <cfRule type="containsText" dxfId="19" priority="506" operator="containsText" text="ОДНОРОДНЫЕ">
      <formula>NOT(ISERROR(SEARCH("ОДНОРОДНЫЕ",L20)))</formula>
    </cfRule>
    <cfRule type="containsText" dxfId="18" priority="507" operator="containsText" text="НЕОДНОРОДНЫЕ">
      <formula>NOT(ISERROR(SEARCH("НЕОДНОРОДНЫЕ",L20)))</formula>
    </cfRule>
  </conditionalFormatting>
  <conditionalFormatting sqref="L21">
    <cfRule type="containsText" dxfId="17" priority="292" operator="containsText" text="НЕ">
      <formula>NOT(ISERROR(SEARCH("НЕ",L21)))</formula>
    </cfRule>
    <cfRule type="containsText" dxfId="16" priority="293" operator="containsText" text="ОДНОРОДНЫЕ">
      <formula>NOT(ISERROR(SEARCH("ОДНОРОДНЫЕ",L21)))</formula>
    </cfRule>
    <cfRule type="containsText" dxfId="15" priority="294" operator="containsText" text="НЕОДНОРОДНЫЕ">
      <formula>NOT(ISERROR(SEARCH("НЕОДНОРОДНЫЕ",L21)))</formula>
    </cfRule>
  </conditionalFormatting>
  <conditionalFormatting sqref="L21">
    <cfRule type="containsText" dxfId="14" priority="289" operator="containsText" text="НЕОДНОРОДНЫЕ">
      <formula>NOT(ISERROR(SEARCH("НЕОДНОРОДНЫЕ",L21)))</formula>
    </cfRule>
    <cfRule type="containsText" dxfId="13" priority="290" operator="containsText" text="ОДНОРОДНЫЕ">
      <formula>NOT(ISERROR(SEARCH("ОДНОРОДНЫЕ",L21)))</formula>
    </cfRule>
    <cfRule type="containsText" dxfId="12" priority="291" operator="containsText" text="НЕОДНОРОДНЫЕ">
      <formula>NOT(ISERROR(SEARCH("НЕОДНОРОДНЫЕ",L21)))</formula>
    </cfRule>
  </conditionalFormatting>
  <conditionalFormatting sqref="L22">
    <cfRule type="containsText" dxfId="11" priority="286" operator="containsText" text="НЕ">
      <formula>NOT(ISERROR(SEARCH("НЕ",L22)))</formula>
    </cfRule>
    <cfRule type="containsText" dxfId="10" priority="287" operator="containsText" text="ОДНОРОДНЫЕ">
      <formula>NOT(ISERROR(SEARCH("ОДНОРОДНЫЕ",L22)))</formula>
    </cfRule>
    <cfRule type="containsText" dxfId="9" priority="288" operator="containsText" text="НЕОДНОРОДНЫЕ">
      <formula>NOT(ISERROR(SEARCH("НЕОДНОРОДНЫЕ",L22)))</formula>
    </cfRule>
  </conditionalFormatting>
  <conditionalFormatting sqref="L22">
    <cfRule type="containsText" dxfId="8" priority="283" operator="containsText" text="НЕОДНОРОДНЫЕ">
      <formula>NOT(ISERROR(SEARCH("НЕОДНОРОДНЫЕ",L22)))</formula>
    </cfRule>
    <cfRule type="containsText" dxfId="7" priority="284" operator="containsText" text="ОДНОРОДНЫЕ">
      <formula>NOT(ISERROR(SEARCH("ОДНОРОДНЫЕ",L22)))</formula>
    </cfRule>
    <cfRule type="containsText" dxfId="6" priority="285" operator="containsText" text="НЕОДНОРОДНЫЕ">
      <formula>NOT(ISERROR(SEARCH("НЕОДНОРОДНЫЕ",L22)))</formula>
    </cfRule>
  </conditionalFormatting>
  <conditionalFormatting sqref="L23:L24">
    <cfRule type="containsText" dxfId="5" priority="64" operator="containsText" text="НЕ">
      <formula>NOT(ISERROR(SEARCH("НЕ",L23)))</formula>
    </cfRule>
    <cfRule type="containsText" dxfId="4" priority="65" operator="containsText" text="ОДНОРОДНЫЕ">
      <formula>NOT(ISERROR(SEARCH("ОДНОРОДНЫЕ",L23)))</formula>
    </cfRule>
    <cfRule type="containsText" dxfId="3" priority="66" operator="containsText" text="НЕОДНОРОДНЫЕ">
      <formula>NOT(ISERROR(SEARCH("НЕОДНОРОДНЫЕ",L23)))</formula>
    </cfRule>
  </conditionalFormatting>
  <conditionalFormatting sqref="L23:L24">
    <cfRule type="containsText" dxfId="2" priority="61" operator="containsText" text="НЕОДНОРОДНЫЕ">
      <formula>NOT(ISERROR(SEARCH("НЕОДНОРОДНЫЕ",L23)))</formula>
    </cfRule>
    <cfRule type="containsText" dxfId="1" priority="62" operator="containsText" text="ОДНОРОДНЫЕ">
      <formula>NOT(ISERROR(SEARCH("ОДНОРОДНЫЕ",L23)))</formula>
    </cfRule>
    <cfRule type="containsText" dxfId="0" priority="63" operator="containsText" text="НЕОДНОРОДНЫЕ">
      <formula>NOT(ISERROR(SEARCH("НЕОДНОРОДНЫЕ",L23)))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2025-03-12T12:45:43Z</dcterms:modified>
</cp:coreProperties>
</file>