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T19" i="1"/>
  <c r="S19" i="1"/>
  <c r="R19" i="1"/>
  <c r="Q20" i="1"/>
  <c r="Q21" i="1"/>
  <c r="Q22" i="1"/>
  <c r="Q23" i="1"/>
  <c r="Q24" i="1"/>
  <c r="Q19" i="1"/>
  <c r="P20" i="1"/>
  <c r="P21" i="1"/>
  <c r="P22" i="1"/>
  <c r="P23" i="1"/>
  <c r="P24" i="1"/>
  <c r="P19" i="1"/>
  <c r="O20" i="1"/>
  <c r="O21" i="1"/>
  <c r="O22" i="1"/>
  <c r="O23" i="1"/>
  <c r="O24" i="1"/>
  <c r="O19" i="1"/>
  <c r="T20" i="1" l="1"/>
  <c r="T21" i="1"/>
  <c r="T22" i="1"/>
  <c r="T23" i="1"/>
  <c r="T24" i="1"/>
  <c r="R24" i="1" l="1"/>
  <c r="S24" i="1" s="1"/>
  <c r="R23" i="1"/>
  <c r="S23" i="1" s="1"/>
  <c r="R21" i="1"/>
  <c r="S21" i="1" s="1"/>
  <c r="R22" i="1"/>
  <c r="S22" i="1" s="1"/>
  <c r="R20" i="1"/>
  <c r="S20" i="1" s="1"/>
</calcChain>
</file>

<file path=xl/sharedStrings.xml><?xml version="1.0" encoding="utf-8"?>
<sst xmlns="http://schemas.openxmlformats.org/spreadsheetml/2006/main" count="62" uniqueCount="46">
  <si>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</si>
  <si>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</si>
  <si>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</si>
  <si>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</si>
  <si>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</si>
  <si>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</si>
  <si>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</si>
  <si>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</si>
  <si>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</si>
  <si>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</si>
  <si>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</si>
  <si>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</si>
  <si>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</si>
  <si>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</si>
  <si>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</si>
  <si>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</si>
  <si>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</si>
  <si>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</si>
  <si>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</si>
  <si>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</si>
  <si>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</si>
  <si>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</si>
  <si>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</si>
  <si>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</si>
  <si>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</si>
  <si>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</si>
  <si>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</si>
  <si>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</si>
  <si>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</si>
  <si>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</si>
  <si>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</si>
  <si>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</si>
  <si>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</si>
  <si>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</si>
  <si>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</si>
  <si>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043-25</t>
  </si>
  <si>
    <t>на поставку Поставка лекарственных препаратов группы растворы плазмозамещающие и перфузионные</t>
  </si>
  <si>
    <t xml:space="preserve">Натрия хлорид </t>
  </si>
  <si>
    <t>Декстроза</t>
  </si>
  <si>
    <t>Вода для инъекций</t>
  </si>
  <si>
    <t>Калия и магния аспарагинат</t>
  </si>
  <si>
    <t>шт.</t>
  </si>
  <si>
    <t>КП вх.72/вс от 24.02.2025</t>
  </si>
  <si>
    <t>КП вх.74/вс от 24.02.2025</t>
  </si>
  <si>
    <t>КП вх.75/вс от 24.02.2025</t>
  </si>
  <si>
    <t>Начальная (максимальная) цена договора устанавливается в размере 1 215 153,85 руб. (один миллион двести пятнадцать тысяч сто пятьдесят три рубля восемьдесят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</si>
</sst>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zoomScale="85" zoomScaleNormal="85" zoomScalePageLayoutView="70" workbookViewId="0">
      <selection activeCell="E38" sqref="E38"/>
    </sheetView>
  </sheetViews>
  <sheetFormatPr defaultRowHeight="15" x14ac:dyDescent="0.25"/>
  <cols>
    <col min="1" max="1" width="6.140625" style="13" bestFit="1" customWidth="1"/>
    <col min="2" max="2" width="37.42578125" style="13" customWidth="1"/>
    <col min="3" max="3" width="11.7109375" style="13" customWidth="1"/>
    <col min="4" max="4" width="7.140625" style="13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3" customWidth="1"/>
    <col min="17" max="17" width="12.5703125" style="13" customWidth="1"/>
    <col min="18" max="18" width="10.28515625" style="13" customWidth="1"/>
    <col min="19" max="19" width="22.42578125" style="13" bestFit="1" customWidth="1"/>
    <col min="20" max="20" width="17.5703125" style="1" customWidth="1"/>
    <col min="21" max="21" width="10.7109375" style="13" bestFit="1" customWidth="1"/>
    <col min="22" max="22" width="11.28515625" style="13" bestFit="1" customWidth="1"/>
    <col min="23" max="23" width="10.7109375" style="13" bestFit="1" customWidth="1"/>
    <col min="24" max="24" width="11.7109375" style="13" bestFit="1" customWidth="1"/>
    <col min="25" max="25" width="10.7109375" style="13" bestFit="1" customWidth="1"/>
    <col min="26" max="16384" width="9.140625" style="13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18" t="s">
        <v>36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x14ac:dyDescent="0.25">
      <c r="G4" s="32"/>
      <c r="H4" s="32"/>
      <c r="I4" s="32"/>
      <c r="J4" s="32"/>
      <c r="K4" s="32"/>
      <c r="L4" s="32"/>
      <c r="M4" s="32"/>
      <c r="N4" s="32"/>
      <c r="O4" s="32"/>
      <c r="P4" s="34"/>
      <c r="Q4" s="34"/>
      <c r="R4" s="34"/>
      <c r="S4" s="34"/>
      <c r="T4" s="5" t="s">
        <v>22</v>
      </c>
    </row>
    <row r="5" spans="1:20" x14ac:dyDescent="0.25">
      <c r="G5" s="32"/>
      <c r="H5" s="32"/>
      <c r="I5" s="32"/>
      <c r="J5" s="32"/>
      <c r="K5" s="32"/>
      <c r="L5" s="32"/>
      <c r="M5" s="32"/>
      <c r="N5" s="32"/>
      <c r="O5" s="32"/>
      <c r="P5" s="34"/>
      <c r="Q5" s="34"/>
      <c r="R5" s="34"/>
      <c r="S5" s="34"/>
      <c r="T5" s="5" t="s">
        <v>21</v>
      </c>
    </row>
    <row r="6" spans="1:20" ht="14.45" customHeight="1" x14ac:dyDescent="0.25">
      <c r="G6" s="32"/>
      <c r="H6" s="32"/>
      <c r="I6" s="32"/>
      <c r="J6" s="32"/>
      <c r="K6" s="32"/>
      <c r="L6" s="32"/>
      <c r="M6" s="32"/>
      <c r="N6" s="32"/>
      <c r="O6" s="32"/>
      <c r="P6" s="34"/>
      <c r="Q6" s="34"/>
      <c r="R6" s="34"/>
      <c r="S6" s="34"/>
      <c r="T6" s="5" t="s">
        <v>35</v>
      </c>
    </row>
    <row r="7" spans="1:20" x14ac:dyDescent="0.25">
      <c r="G7" s="32"/>
      <c r="H7" s="32"/>
      <c r="I7" s="32"/>
      <c r="J7" s="32"/>
      <c r="K7" s="32"/>
      <c r="L7" s="32"/>
      <c r="M7" s="32"/>
      <c r="N7" s="32"/>
      <c r="O7" s="32"/>
      <c r="P7" s="34"/>
      <c r="Q7" s="34"/>
      <c r="R7" s="34"/>
      <c r="S7" s="34"/>
      <c r="T7" s="3" t="s">
        <v>13</v>
      </c>
    </row>
    <row r="8" spans="1:20" x14ac:dyDescent="0.25">
      <c r="T8" s="33" t="s">
        <v>16</v>
      </c>
    </row>
    <row r="9" spans="1:20" x14ac:dyDescent="0.25">
      <c r="T9" s="33" t="s">
        <v>14</v>
      </c>
    </row>
    <row r="11" spans="1:20" ht="28.9" customHeight="1" x14ac:dyDescent="0.25">
      <c r="Q11" s="19" t="s">
        <v>30</v>
      </c>
      <c r="R11" s="19"/>
      <c r="S11" s="34"/>
      <c r="T11" s="32" t="s">
        <v>31</v>
      </c>
    </row>
    <row r="13" spans="1:20" x14ac:dyDescent="0.25">
      <c r="B13" s="23" t="s">
        <v>15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20" hidden="1" x14ac:dyDescent="0.25"/>
    <row r="16" spans="1:20" ht="30" x14ac:dyDescent="0.25">
      <c r="A16" s="27" t="s">
        <v>11</v>
      </c>
      <c r="B16" s="28"/>
      <c r="C16" s="29">
        <f>SUM(T19:T24)</f>
        <v>1215153.8500000001</v>
      </c>
      <c r="D16" s="28"/>
      <c r="E16" s="8" t="s">
        <v>42</v>
      </c>
      <c r="F16" s="8" t="s">
        <v>43</v>
      </c>
      <c r="G16" s="8" t="s">
        <v>44</v>
      </c>
      <c r="H16" s="35"/>
      <c r="I16" s="35"/>
      <c r="J16" s="35"/>
      <c r="K16" s="9"/>
      <c r="L16" s="9"/>
      <c r="M16" s="8"/>
      <c r="N16" s="8"/>
      <c r="O16" s="14"/>
      <c r="P16" s="11"/>
      <c r="Q16" s="11"/>
      <c r="R16" s="11"/>
      <c r="S16" s="11"/>
      <c r="T16" s="14"/>
    </row>
    <row r="17" spans="1:22" ht="30" customHeight="1" x14ac:dyDescent="0.25">
      <c r="A17" s="16" t="s">
        <v>0</v>
      </c>
      <c r="B17" s="16" t="s">
        <v>1</v>
      </c>
      <c r="C17" s="16" t="s">
        <v>2</v>
      </c>
      <c r="D17" s="16"/>
      <c r="E17" s="9" t="s">
        <v>23</v>
      </c>
      <c r="F17" s="9" t="s">
        <v>24</v>
      </c>
      <c r="G17" s="9" t="s">
        <v>25</v>
      </c>
      <c r="H17" s="14" t="s">
        <v>26</v>
      </c>
      <c r="I17" s="14" t="s">
        <v>27</v>
      </c>
      <c r="J17" s="14" t="s">
        <v>28</v>
      </c>
      <c r="K17" s="14" t="s">
        <v>29</v>
      </c>
      <c r="L17" s="14" t="s">
        <v>32</v>
      </c>
      <c r="M17" s="14" t="s">
        <v>33</v>
      </c>
      <c r="N17" s="14" t="s">
        <v>34</v>
      </c>
      <c r="O17" s="30" t="s">
        <v>12</v>
      </c>
      <c r="P17" s="16" t="s">
        <v>8</v>
      </c>
      <c r="Q17" s="16" t="s">
        <v>9</v>
      </c>
      <c r="R17" s="16" t="s">
        <v>10</v>
      </c>
      <c r="S17" s="16" t="s">
        <v>6</v>
      </c>
      <c r="T17" s="26" t="s">
        <v>7</v>
      </c>
    </row>
    <row r="18" spans="1:22" ht="54.75" customHeight="1" x14ac:dyDescent="0.25">
      <c r="A18" s="17"/>
      <c r="B18" s="17"/>
      <c r="C18" s="12" t="s">
        <v>3</v>
      </c>
      <c r="D18" s="12" t="s">
        <v>4</v>
      </c>
      <c r="E18" s="15" t="s">
        <v>5</v>
      </c>
      <c r="F18" s="15" t="s">
        <v>5</v>
      </c>
      <c r="G18" s="15" t="s">
        <v>5</v>
      </c>
      <c r="H18" s="15" t="s">
        <v>5</v>
      </c>
      <c r="I18" s="9" t="s">
        <v>5</v>
      </c>
      <c r="J18" s="15" t="s">
        <v>5</v>
      </c>
      <c r="K18" s="15" t="s">
        <v>5</v>
      </c>
      <c r="L18" s="15" t="s">
        <v>5</v>
      </c>
      <c r="M18" s="15" t="s">
        <v>5</v>
      </c>
      <c r="N18" s="15" t="s">
        <v>5</v>
      </c>
      <c r="O18" s="31"/>
      <c r="P18" s="16"/>
      <c r="Q18" s="16"/>
      <c r="R18" s="16"/>
      <c r="S18" s="16"/>
      <c r="T18" s="26"/>
    </row>
    <row r="19" spans="1:22" x14ac:dyDescent="0.25">
      <c r="A19" s="11">
        <v>1</v>
      </c>
      <c r="B19" s="7" t="s">
        <v>37</v>
      </c>
      <c r="C19" s="11" t="s">
        <v>41</v>
      </c>
      <c r="D19" s="11">
        <v>18000</v>
      </c>
      <c r="E19" s="9">
        <v>27.23</v>
      </c>
      <c r="F19" s="9">
        <v>27.84</v>
      </c>
      <c r="G19" s="9">
        <v>30</v>
      </c>
      <c r="H19" s="9"/>
      <c r="I19" s="9"/>
      <c r="J19" s="9"/>
      <c r="K19" s="9"/>
      <c r="L19" s="9"/>
      <c r="M19" s="9"/>
      <c r="N19" s="14"/>
      <c r="O19" s="14">
        <f>ROUND(AVERAGE(E19:G19),2)</f>
        <v>28.36</v>
      </c>
      <c r="P19" s="11">
        <f xml:space="preserve"> COUNT(E19:G19)</f>
        <v>3</v>
      </c>
      <c r="Q19" s="11">
        <f>STDEV(E19:G19)</f>
        <v>1.455483882883398</v>
      </c>
      <c r="R19" s="11">
        <f>Q19/O19*100</f>
        <v>5.1321716603786953</v>
      </c>
      <c r="S19" s="11" t="str">
        <f>IF(R19&lt;33,"ОДНОРОДНЫЕ","НЕОДНОРОДНЫЕ")</f>
        <v>ОДНОРОДНЫЕ</v>
      </c>
      <c r="T19" s="14">
        <f>D19*O19</f>
        <v>510480</v>
      </c>
    </row>
    <row r="20" spans="1:22" x14ac:dyDescent="0.25">
      <c r="A20" s="11">
        <v>2</v>
      </c>
      <c r="B20" s="7" t="s">
        <v>37</v>
      </c>
      <c r="C20" s="11" t="s">
        <v>41</v>
      </c>
      <c r="D20" s="11">
        <v>18000</v>
      </c>
      <c r="E20" s="9">
        <v>33.055</v>
      </c>
      <c r="F20" s="9">
        <v>40.729999999999997</v>
      </c>
      <c r="G20" s="9">
        <v>35.03</v>
      </c>
      <c r="H20" s="9"/>
      <c r="I20" s="9"/>
      <c r="J20" s="9"/>
      <c r="K20" s="9"/>
      <c r="L20" s="9"/>
      <c r="M20" s="9"/>
      <c r="N20" s="14"/>
      <c r="O20" s="14">
        <f t="shared" ref="O20:O24" si="0">ROUND(AVERAGE(E20:G20),2)</f>
        <v>36.270000000000003</v>
      </c>
      <c r="P20" s="11">
        <f t="shared" ref="P20:P24" si="1" xml:space="preserve"> COUNT(E20:G20)</f>
        <v>3</v>
      </c>
      <c r="Q20" s="11">
        <f t="shared" ref="Q20:Q24" si="2">STDEV(E20:G20)</f>
        <v>3.9853115729304425</v>
      </c>
      <c r="R20" s="11">
        <f t="shared" ref="R20:R24" si="3">Q20/O20*100</f>
        <v>10.987900669783409</v>
      </c>
      <c r="S20" s="11" t="str">
        <f t="shared" ref="S20:S24" si="4">IF(R20&lt;33,"ОДНОРОДНЫЕ","НЕОДНОРОДНЫЕ")</f>
        <v>ОДНОРОДНЫЕ</v>
      </c>
      <c r="T20" s="14">
        <f t="shared" ref="T20:T24" si="5">D20*O20</f>
        <v>652860</v>
      </c>
    </row>
    <row r="21" spans="1:22" x14ac:dyDescent="0.25">
      <c r="A21" s="11">
        <v>3</v>
      </c>
      <c r="B21" s="7" t="s">
        <v>38</v>
      </c>
      <c r="C21" s="11" t="s">
        <v>41</v>
      </c>
      <c r="D21" s="11">
        <v>1200</v>
      </c>
      <c r="E21" s="9">
        <v>30.628</v>
      </c>
      <c r="F21" s="9">
        <v>31</v>
      </c>
      <c r="G21" s="9">
        <v>36.380000000000003</v>
      </c>
      <c r="H21" s="9"/>
      <c r="I21" s="9"/>
      <c r="J21" s="9"/>
      <c r="K21" s="9"/>
      <c r="L21" s="9"/>
      <c r="M21" s="9"/>
      <c r="N21" s="14"/>
      <c r="O21" s="14">
        <f t="shared" si="0"/>
        <v>32.67</v>
      </c>
      <c r="P21" s="11">
        <f t="shared" si="1"/>
        <v>3</v>
      </c>
      <c r="Q21" s="11">
        <f t="shared" si="2"/>
        <v>3.2189099604265641</v>
      </c>
      <c r="R21" s="11">
        <f t="shared" si="3"/>
        <v>9.852800613488105</v>
      </c>
      <c r="S21" s="11" t="str">
        <f t="shared" si="4"/>
        <v>ОДНОРОДНЫЕ</v>
      </c>
      <c r="T21" s="14">
        <f t="shared" si="5"/>
        <v>39204</v>
      </c>
    </row>
    <row r="22" spans="1:22" x14ac:dyDescent="0.25">
      <c r="A22" s="11">
        <v>4</v>
      </c>
      <c r="B22" s="10" t="s">
        <v>39</v>
      </c>
      <c r="C22" s="11" t="s">
        <v>41</v>
      </c>
      <c r="D22" s="11">
        <v>120</v>
      </c>
      <c r="E22" s="9">
        <v>37.93</v>
      </c>
      <c r="F22" s="9">
        <v>46</v>
      </c>
      <c r="G22" s="9">
        <v>38.270000000000003</v>
      </c>
      <c r="H22" s="9"/>
      <c r="I22" s="9"/>
      <c r="J22" s="9"/>
      <c r="K22" s="9"/>
      <c r="L22" s="9"/>
      <c r="M22" s="9"/>
      <c r="N22" s="14"/>
      <c r="O22" s="14">
        <f t="shared" si="0"/>
        <v>40.729999999999997</v>
      </c>
      <c r="P22" s="11">
        <f t="shared" si="1"/>
        <v>3</v>
      </c>
      <c r="Q22" s="11">
        <f t="shared" si="2"/>
        <v>4.5642341453231046</v>
      </c>
      <c r="R22" s="11">
        <f t="shared" si="3"/>
        <v>11.206074503616756</v>
      </c>
      <c r="S22" s="11" t="str">
        <f t="shared" si="4"/>
        <v>ОДНОРОДНЫЕ</v>
      </c>
      <c r="T22" s="14">
        <f t="shared" si="5"/>
        <v>4887.5999999999995</v>
      </c>
    </row>
    <row r="23" spans="1:22" x14ac:dyDescent="0.25">
      <c r="A23" s="11">
        <v>5</v>
      </c>
      <c r="B23" s="10" t="s">
        <v>39</v>
      </c>
      <c r="C23" s="11" t="s">
        <v>41</v>
      </c>
      <c r="D23" s="11">
        <v>5</v>
      </c>
      <c r="E23" s="9">
        <v>39.51</v>
      </c>
      <c r="F23" s="9">
        <v>46.2</v>
      </c>
      <c r="G23" s="9">
        <v>46.2</v>
      </c>
      <c r="H23" s="9"/>
      <c r="I23" s="9"/>
      <c r="J23" s="9"/>
      <c r="K23" s="9"/>
      <c r="L23" s="9"/>
      <c r="M23" s="9"/>
      <c r="N23" s="14"/>
      <c r="O23" s="14">
        <f t="shared" si="0"/>
        <v>43.97</v>
      </c>
      <c r="P23" s="11">
        <f t="shared" si="1"/>
        <v>3</v>
      </c>
      <c r="Q23" s="11">
        <f t="shared" si="2"/>
        <v>3.862473300878599</v>
      </c>
      <c r="R23" s="11">
        <f t="shared" si="3"/>
        <v>8.7843377322688188</v>
      </c>
      <c r="S23" s="11" t="str">
        <f t="shared" si="4"/>
        <v>ОДНОРОДНЫЕ</v>
      </c>
      <c r="T23" s="14">
        <f t="shared" si="5"/>
        <v>219.85</v>
      </c>
    </row>
    <row r="24" spans="1:22" x14ac:dyDescent="0.25">
      <c r="A24" s="11">
        <v>6</v>
      </c>
      <c r="B24" s="10" t="s">
        <v>40</v>
      </c>
      <c r="C24" s="11" t="s">
        <v>41</v>
      </c>
      <c r="D24" s="11">
        <v>96</v>
      </c>
      <c r="E24" s="9">
        <v>76.34</v>
      </c>
      <c r="F24" s="9">
        <v>77.099999999999994</v>
      </c>
      <c r="G24" s="9">
        <v>81</v>
      </c>
      <c r="H24" s="9"/>
      <c r="I24" s="9"/>
      <c r="J24" s="9"/>
      <c r="K24" s="9"/>
      <c r="L24" s="9"/>
      <c r="M24" s="9"/>
      <c r="N24" s="14"/>
      <c r="O24" s="14">
        <f t="shared" si="0"/>
        <v>78.150000000000006</v>
      </c>
      <c r="P24" s="11">
        <f t="shared" si="1"/>
        <v>3</v>
      </c>
      <c r="Q24" s="11">
        <f t="shared" si="2"/>
        <v>2.500106664391208</v>
      </c>
      <c r="R24" s="11">
        <f t="shared" si="3"/>
        <v>3.1991128143201637</v>
      </c>
      <c r="S24" s="11" t="str">
        <f t="shared" si="4"/>
        <v>ОДНОРОДНЫЕ</v>
      </c>
      <c r="T24" s="14">
        <f t="shared" si="5"/>
        <v>7502.4000000000005</v>
      </c>
    </row>
    <row r="25" spans="1:22" x14ac:dyDescent="0.25">
      <c r="E25" s="13"/>
      <c r="F25" s="13"/>
      <c r="G25" s="13"/>
      <c r="U25" s="6"/>
      <c r="V25" s="1"/>
    </row>
    <row r="26" spans="1:22" x14ac:dyDescent="0.25">
      <c r="A26" s="24" t="s">
        <v>18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V26" s="6"/>
    </row>
    <row r="27" spans="1:22" x14ac:dyDescent="0.25">
      <c r="A27" s="25" t="s">
        <v>17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2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</row>
    <row r="29" spans="1:22" s="34" customFormat="1" x14ac:dyDescent="0.25">
      <c r="A29" s="20" t="s">
        <v>45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"/>
      <c r="V29" s="2"/>
    </row>
    <row r="30" spans="1:22" x14ac:dyDescent="0.25">
      <c r="R30" s="6"/>
      <c r="S30" s="6"/>
    </row>
    <row r="32" spans="1:22" x14ac:dyDescent="0.25">
      <c r="Q32" s="6"/>
    </row>
    <row r="33" spans="16:19" x14ac:dyDescent="0.25">
      <c r="R33" s="6"/>
      <c r="S33" s="6"/>
    </row>
    <row r="34" spans="16:19" x14ac:dyDescent="0.25">
      <c r="R34" s="6"/>
    </row>
    <row r="35" spans="16:19" x14ac:dyDescent="0.25">
      <c r="P35" s="6"/>
    </row>
  </sheetData>
  <mergeCells count="18">
    <mergeCell ref="A29:T29"/>
    <mergeCell ref="A28:T28"/>
    <mergeCell ref="B13:S13"/>
    <mergeCell ref="A26:T26"/>
    <mergeCell ref="A27:T27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:S24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:S24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2025-03-10T10:13:41Z</dcterms:modified>
</cp:coreProperties>
</file>