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0730" windowHeight="1176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3" i="1" l="1"/>
  <c r="I23" i="1"/>
  <c r="H23" i="1"/>
  <c r="M23" i="1" s="1"/>
  <c r="J22" i="1"/>
  <c r="I22" i="1"/>
  <c r="H22" i="1"/>
  <c r="M22" i="1" s="1"/>
  <c r="J21" i="1"/>
  <c r="I21" i="1"/>
  <c r="H21" i="1"/>
  <c r="M21" i="1" s="1"/>
  <c r="H24" i="1"/>
  <c r="M24" i="1" s="1"/>
  <c r="I24" i="1"/>
  <c r="J24" i="1"/>
  <c r="K24" i="1" l="1"/>
  <c r="L24" i="1" s="1"/>
  <c r="K23" i="1"/>
  <c r="L23" i="1" s="1"/>
  <c r="K22" i="1"/>
  <c r="L22" i="1" s="1"/>
  <c r="K21" i="1"/>
  <c r="L21" i="1" s="1"/>
  <c r="E25" i="1"/>
  <c r="H20" i="1" l="1"/>
  <c r="M20" i="1" l="1"/>
  <c r="M25" i="1" s="1"/>
  <c r="I20" i="1"/>
  <c r="J20" i="1"/>
  <c r="G25" i="1"/>
  <c r="F25" i="1"/>
  <c r="K20" i="1" l="1"/>
  <c r="L20" i="1" s="1"/>
</calcChain>
</file>

<file path=xl/sharedStrings.xml><?xml version="1.0" encoding="utf-8"?>
<sst xmlns="http://schemas.openxmlformats.org/spreadsheetml/2006/main" count="45" uniqueCount="39">
  <si>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</si>
  <si>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</si>
  <si>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</si>
  <si>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</si>
  <si>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</si>
  <si>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</si>
  <si>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</si>
  <si>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</si>
  <si>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</si>
  <si>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</si>
  <si>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</si>
  <si>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</si>
  <si>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</si>
  <si>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</si>
  <si>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</si>
  <si>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</si>
  <si>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</si>
  <si>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</si>
  <si>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</si>
  <si>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</si>
  <si>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</si>
  <si>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</si>
  <si>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</si>
  <si>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</si>
  <si>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</si>
  <si>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</si>
  <si>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</si>
  <si>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№ 039-25</t>
  </si>
  <si>
    <t>на поставку гелей для УЗИ и ЭКГ</t>
  </si>
  <si>
    <t>Гель для УЗИ средней вязкости, «Медиагель» (или эквивалент)</t>
  </si>
  <si>
    <t>Дозатор-насос на канистру 5л/кг «Медиагель»</t>
  </si>
  <si>
    <t>Гель для УЗИ Медиагель(или эквивалент)</t>
  </si>
  <si>
    <t>Гель для ЭКГ, ЭЭГ Униагель 250гр (или эквивалент)</t>
  </si>
  <si>
    <t>Жидкость электродная контактная высокопроводящая для ЭКГ и других электрофизиологических исследований «Униспрей» или эквивалент</t>
  </si>
  <si>
    <t>Шт.</t>
  </si>
  <si>
    <t>КП вх. № 471-02/25 от 26.02.2025</t>
  </si>
  <si>
    <t>КП вх. № 472-02/25 от 26.02.2025</t>
  </si>
  <si>
    <t>КП вх. № 473-02/25 от 26.02.2025</t>
  </si>
  <si>
    <t>Исходя из имеющегося у Заказчика объёма финансового обеспечения для осуществления закупки НМЦД устанавливается в размере 346320 руб. (триста сорок шесть тысяч триста двадцать рублей 00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</si>
</sst>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/>
    </xf>
    <xf numFmtId="164" fontId="1" fillId="0" borderId="5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1" fillId="0" borderId="0" xfId="0" applyNumberFormat="1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7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tabSelected="1" zoomScaleNormal="100" zoomScalePageLayoutView="70" workbookViewId="0">
      <selection activeCell="O19" sqref="O19"/>
    </sheetView>
  </sheetViews>
  <sheetFormatPr defaultRowHeight="15" x14ac:dyDescent="0.25"/>
  <cols>
    <col min="1" max="1" width="6.140625" style="10" bestFit="1" customWidth="1"/>
    <col min="2" max="2" width="44.140625" style="10" bestFit="1" customWidth="1"/>
    <col min="3" max="3" width="9.5703125" style="10" customWidth="1"/>
    <col min="4" max="4" width="7.140625" style="10" bestFit="1" customWidth="1"/>
    <col min="5" max="7" width="20.42578125" style="1" customWidth="1"/>
    <col min="8" max="8" width="13.7109375" style="1" customWidth="1"/>
    <col min="9" max="9" width="9.42578125" style="10" customWidth="1"/>
    <col min="10" max="10" width="12.5703125" style="10" customWidth="1"/>
    <col min="11" max="11" width="10.28515625" style="10" customWidth="1"/>
    <col min="12" max="12" width="22.42578125" style="10" bestFit="1" customWidth="1"/>
    <col min="13" max="13" width="17.5703125" style="1" customWidth="1"/>
    <col min="14" max="14" width="10.85546875" style="10" bestFit="1" customWidth="1"/>
    <col min="15" max="15" width="11.7109375" style="10" bestFit="1" customWidth="1"/>
    <col min="16" max="16" width="10.7109375" style="10" bestFit="1" customWidth="1"/>
    <col min="17" max="17" width="11.7109375" style="10" bestFit="1" customWidth="1"/>
    <col min="18" max="18" width="10.7109375" style="10" bestFit="1" customWidth="1"/>
    <col min="19" max="16384" width="9.140625" style="10"/>
  </cols>
  <sheetData>
    <row r="1" spans="2:13" x14ac:dyDescent="0.25">
      <c r="M1" s="8" t="s">
        <v>20</v>
      </c>
    </row>
    <row r="2" spans="2:13" ht="14.45" customHeight="1" x14ac:dyDescent="0.25">
      <c r="M2" s="8" t="s">
        <v>21</v>
      </c>
    </row>
    <row r="3" spans="2:13" x14ac:dyDescent="0.25">
      <c r="E3" s="34" t="s">
        <v>28</v>
      </c>
      <c r="F3" s="34"/>
      <c r="G3" s="34"/>
      <c r="H3" s="34"/>
      <c r="I3" s="34"/>
      <c r="J3" s="34"/>
      <c r="K3" s="34"/>
      <c r="L3" s="34"/>
      <c r="M3" s="34"/>
    </row>
    <row r="4" spans="2:13" x14ac:dyDescent="0.25">
      <c r="G4" s="5"/>
      <c r="H4" s="5"/>
      <c r="I4" s="4"/>
      <c r="J4" s="4"/>
      <c r="K4" s="4"/>
      <c r="L4" s="4"/>
      <c r="M4" s="9" t="s">
        <v>23</v>
      </c>
    </row>
    <row r="5" spans="2:13" x14ac:dyDescent="0.25">
      <c r="G5" s="5"/>
      <c r="H5" s="5"/>
      <c r="I5" s="4"/>
      <c r="J5" s="4"/>
      <c r="K5" s="4"/>
      <c r="L5" s="4"/>
      <c r="M5" s="9" t="s">
        <v>22</v>
      </c>
    </row>
    <row r="6" spans="2:13" ht="14.45" customHeight="1" x14ac:dyDescent="0.25">
      <c r="G6" s="5"/>
      <c r="H6" s="5"/>
      <c r="I6" s="4"/>
      <c r="J6" s="4"/>
      <c r="K6" s="4"/>
      <c r="L6" s="4"/>
      <c r="M6" s="9" t="s">
        <v>27</v>
      </c>
    </row>
    <row r="7" spans="2:13" x14ac:dyDescent="0.25">
      <c r="G7" s="5"/>
      <c r="H7" s="5"/>
      <c r="I7" s="4"/>
      <c r="J7" s="4"/>
      <c r="K7" s="4"/>
      <c r="L7" s="4"/>
      <c r="M7" s="5"/>
    </row>
    <row r="8" spans="2:13" x14ac:dyDescent="0.25">
      <c r="G8" s="5"/>
      <c r="H8" s="5"/>
      <c r="I8" s="4"/>
      <c r="J8" s="4"/>
      <c r="K8" s="4"/>
      <c r="L8" s="4"/>
      <c r="M8" s="6" t="s">
        <v>12</v>
      </c>
    </row>
    <row r="9" spans="2:13" x14ac:dyDescent="0.25">
      <c r="M9" s="2" t="s">
        <v>17</v>
      </c>
    </row>
    <row r="10" spans="2:13" x14ac:dyDescent="0.25">
      <c r="M10" s="2" t="s">
        <v>13</v>
      </c>
    </row>
    <row r="12" spans="2:13" ht="28.9" customHeight="1" x14ac:dyDescent="0.25">
      <c r="J12" s="38" t="s">
        <v>16</v>
      </c>
      <c r="K12" s="38"/>
      <c r="M12" s="1" t="s">
        <v>14</v>
      </c>
    </row>
    <row r="14" spans="2:13" x14ac:dyDescent="0.25">
      <c r="B14" s="38" t="s">
        <v>15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</row>
    <row r="15" spans="2:13" hidden="1" x14ac:dyDescent="0.25"/>
    <row r="17" spans="1:17" ht="54.6" customHeight="1" x14ac:dyDescent="0.25">
      <c r="A17" s="41"/>
      <c r="B17" s="42"/>
      <c r="C17" s="43"/>
      <c r="D17" s="42"/>
      <c r="E17" s="14" t="s">
        <v>35</v>
      </c>
      <c r="F17" s="14" t="s">
        <v>36</v>
      </c>
      <c r="G17" s="14" t="s">
        <v>37</v>
      </c>
      <c r="H17" s="12"/>
      <c r="I17" s="15"/>
      <c r="J17" s="15"/>
      <c r="K17" s="15"/>
      <c r="L17" s="15"/>
      <c r="M17" s="12"/>
    </row>
    <row r="18" spans="1:17" ht="30" customHeight="1" x14ac:dyDescent="0.25">
      <c r="A18" s="32" t="s">
        <v>0</v>
      </c>
      <c r="B18" s="32" t="s">
        <v>1</v>
      </c>
      <c r="C18" s="32" t="s">
        <v>2</v>
      </c>
      <c r="D18" s="32"/>
      <c r="E18" s="26" t="s">
        <v>24</v>
      </c>
      <c r="F18" s="26" t="s">
        <v>25</v>
      </c>
      <c r="G18" s="26" t="s">
        <v>26</v>
      </c>
      <c r="H18" s="44" t="s">
        <v>11</v>
      </c>
      <c r="I18" s="32" t="s">
        <v>8</v>
      </c>
      <c r="J18" s="32" t="s">
        <v>9</v>
      </c>
      <c r="K18" s="32" t="s">
        <v>10</v>
      </c>
      <c r="L18" s="32" t="s">
        <v>6</v>
      </c>
      <c r="M18" s="40" t="s">
        <v>7</v>
      </c>
    </row>
    <row r="19" spans="1:17" x14ac:dyDescent="0.25">
      <c r="A19" s="33"/>
      <c r="B19" s="33"/>
      <c r="C19" s="16" t="s">
        <v>3</v>
      </c>
      <c r="D19" s="16" t="s">
        <v>4</v>
      </c>
      <c r="E19" s="17" t="s">
        <v>5</v>
      </c>
      <c r="F19" s="17" t="s">
        <v>5</v>
      </c>
      <c r="G19" s="12" t="s">
        <v>5</v>
      </c>
      <c r="H19" s="45"/>
      <c r="I19" s="32"/>
      <c r="J19" s="32"/>
      <c r="K19" s="32"/>
      <c r="L19" s="32"/>
      <c r="M19" s="40"/>
    </row>
    <row r="20" spans="1:17" s="11" customFormat="1" ht="30" x14ac:dyDescent="0.25">
      <c r="A20" s="18">
        <v>1</v>
      </c>
      <c r="B20" s="46" t="s">
        <v>29</v>
      </c>
      <c r="C20" s="47" t="s">
        <v>34</v>
      </c>
      <c r="D20" s="27">
        <v>150</v>
      </c>
      <c r="E20" s="19">
        <v>1633.5</v>
      </c>
      <c r="F20" s="12">
        <v>1650</v>
      </c>
      <c r="G20" s="12">
        <v>1682</v>
      </c>
      <c r="H20" s="12">
        <f>ROUND(AVERAGE(E20:G20),2)</f>
        <v>1655.17</v>
      </c>
      <c r="I20" s="15">
        <f t="shared" ref="I20:I23" si="0" xml:space="preserve"> COUNT(E20:G20)</f>
        <v>3</v>
      </c>
      <c r="J20" s="15">
        <f t="shared" ref="J20:J23" si="1">STDEV(E20:G20)</f>
        <v>24.659345760448176</v>
      </c>
      <c r="K20" s="15">
        <f t="shared" ref="K20:K23" si="2">J20/H20*100</f>
        <v>1.4898376457069773</v>
      </c>
      <c r="L20" s="15" t="str">
        <f t="shared" ref="L20:L23" si="3">IF(K20&lt;33,"ОДНОРОДНЫЕ","НЕОДНОРОДНЫЕ")</f>
        <v>ОДНОРОДНЫЕ</v>
      </c>
      <c r="M20" s="12">
        <f t="shared" ref="M20:M23" si="4">D20*H20</f>
        <v>248275.5</v>
      </c>
      <c r="O20" s="28"/>
      <c r="P20" s="28"/>
      <c r="Q20" s="13"/>
    </row>
    <row r="21" spans="1:17" s="30" customFormat="1" x14ac:dyDescent="0.25">
      <c r="A21" s="18">
        <v>2</v>
      </c>
      <c r="B21" s="46" t="s">
        <v>30</v>
      </c>
      <c r="C21" s="47" t="s">
        <v>34</v>
      </c>
      <c r="D21" s="27">
        <v>20</v>
      </c>
      <c r="E21" s="19">
        <v>1014</v>
      </c>
      <c r="F21" s="31">
        <v>1020</v>
      </c>
      <c r="G21" s="31">
        <v>1044</v>
      </c>
      <c r="H21" s="31">
        <f t="shared" ref="H21:H23" si="5">ROUND(AVERAGE(E21:G21),2)</f>
        <v>1026</v>
      </c>
      <c r="I21" s="29">
        <f t="shared" si="0"/>
        <v>3</v>
      </c>
      <c r="J21" s="29">
        <f t="shared" si="1"/>
        <v>15.874507866387544</v>
      </c>
      <c r="K21" s="29">
        <f t="shared" si="2"/>
        <v>1.5472229889266613</v>
      </c>
      <c r="L21" s="29" t="str">
        <f t="shared" si="3"/>
        <v>ОДНОРОДНЫЕ</v>
      </c>
      <c r="M21" s="31">
        <f t="shared" si="4"/>
        <v>20520</v>
      </c>
      <c r="O21" s="28"/>
      <c r="P21" s="28"/>
    </row>
    <row r="22" spans="1:17" s="30" customFormat="1" x14ac:dyDescent="0.25">
      <c r="A22" s="18">
        <v>3</v>
      </c>
      <c r="B22" s="46" t="s">
        <v>31</v>
      </c>
      <c r="C22" s="47" t="s">
        <v>34</v>
      </c>
      <c r="D22" s="27">
        <v>150</v>
      </c>
      <c r="E22" s="19">
        <v>170.5</v>
      </c>
      <c r="F22" s="31">
        <v>171</v>
      </c>
      <c r="G22" s="31">
        <v>175</v>
      </c>
      <c r="H22" s="31">
        <f t="shared" si="5"/>
        <v>172.17</v>
      </c>
      <c r="I22" s="29">
        <f t="shared" si="0"/>
        <v>3</v>
      </c>
      <c r="J22" s="29">
        <f t="shared" si="1"/>
        <v>2.466441431158124</v>
      </c>
      <c r="K22" s="29">
        <f t="shared" si="2"/>
        <v>1.4325616722763108</v>
      </c>
      <c r="L22" s="29" t="str">
        <f t="shared" si="3"/>
        <v>ОДНОРОДНЫЕ</v>
      </c>
      <c r="M22" s="31">
        <f t="shared" si="4"/>
        <v>25825.499999999996</v>
      </c>
      <c r="O22" s="28"/>
      <c r="P22" s="28"/>
    </row>
    <row r="23" spans="1:17" s="30" customFormat="1" ht="30" x14ac:dyDescent="0.25">
      <c r="A23" s="18">
        <v>4</v>
      </c>
      <c r="B23" s="46" t="s">
        <v>32</v>
      </c>
      <c r="C23" s="47" t="s">
        <v>34</v>
      </c>
      <c r="D23" s="27">
        <v>105</v>
      </c>
      <c r="E23" s="19">
        <v>198</v>
      </c>
      <c r="F23" s="31">
        <v>199</v>
      </c>
      <c r="G23" s="31">
        <v>203</v>
      </c>
      <c r="H23" s="31">
        <f t="shared" si="5"/>
        <v>200</v>
      </c>
      <c r="I23" s="29">
        <f t="shared" si="0"/>
        <v>3</v>
      </c>
      <c r="J23" s="29">
        <f t="shared" si="1"/>
        <v>2.6457513110645907</v>
      </c>
      <c r="K23" s="29">
        <f t="shared" si="2"/>
        <v>1.3228756555322954</v>
      </c>
      <c r="L23" s="29" t="str">
        <f t="shared" si="3"/>
        <v>ОДНОРОДНЫЕ</v>
      </c>
      <c r="M23" s="31">
        <f t="shared" si="4"/>
        <v>21000</v>
      </c>
      <c r="O23" s="28"/>
      <c r="P23" s="28"/>
    </row>
    <row r="24" spans="1:17" s="30" customFormat="1" ht="60" x14ac:dyDescent="0.25">
      <c r="A24" s="18">
        <v>5</v>
      </c>
      <c r="B24" s="46" t="s">
        <v>33</v>
      </c>
      <c r="C24" s="47" t="s">
        <v>34</v>
      </c>
      <c r="D24" s="27">
        <v>175</v>
      </c>
      <c r="E24" s="19">
        <v>198</v>
      </c>
      <c r="F24" s="31">
        <v>200</v>
      </c>
      <c r="G24" s="31">
        <v>203</v>
      </c>
      <c r="H24" s="31">
        <f t="shared" ref="H24" si="6">ROUND(AVERAGE(E24:G24),2)</f>
        <v>200.33</v>
      </c>
      <c r="I24" s="29">
        <f t="shared" ref="I24" si="7" xml:space="preserve"> COUNT(E24:G24)</f>
        <v>3</v>
      </c>
      <c r="J24" s="29">
        <f t="shared" ref="J24" si="8">STDEV(E24:G24)</f>
        <v>2.5166114784235836</v>
      </c>
      <c r="K24" s="29">
        <f t="shared" ref="K24" si="9">J24/H24*100</f>
        <v>1.2562329548363118</v>
      </c>
      <c r="L24" s="29" t="str">
        <f t="shared" ref="L24" si="10">IF(K24&lt;33,"ОДНОРОДНЫЕ","НЕОДНОРОДНЫЕ")</f>
        <v>ОДНОРОДНЫЕ</v>
      </c>
      <c r="M24" s="31">
        <f t="shared" ref="M24" si="11">D24*H24</f>
        <v>35057.75</v>
      </c>
      <c r="O24" s="28"/>
      <c r="P24" s="28"/>
    </row>
    <row r="25" spans="1:17" x14ac:dyDescent="0.25">
      <c r="A25" s="18"/>
      <c r="B25" s="20"/>
      <c r="C25" s="21"/>
      <c r="D25" s="22"/>
      <c r="E25" s="12">
        <f>SUMPRODUCT($D$20:$D$24,E20:E24)</f>
        <v>346320</v>
      </c>
      <c r="F25" s="12">
        <f>SUMPRODUCT($D$20:$D$24,F20:F24)</f>
        <v>349445</v>
      </c>
      <c r="G25" s="23">
        <f>SUMPRODUCT($D$20:$D$24,G20:G24)</f>
        <v>356270</v>
      </c>
      <c r="H25" s="12"/>
      <c r="I25" s="15"/>
      <c r="J25" s="15"/>
      <c r="K25" s="15"/>
      <c r="L25" s="15"/>
      <c r="M25" s="24">
        <f>SUM(M20:M24)</f>
        <v>350678.75</v>
      </c>
      <c r="O25" s="28"/>
      <c r="P25" s="28"/>
    </row>
    <row r="26" spans="1:17" x14ac:dyDescent="0.25">
      <c r="A26" s="4"/>
      <c r="B26" s="4"/>
      <c r="C26" s="4"/>
      <c r="D26" s="4"/>
      <c r="E26" s="5"/>
      <c r="F26" s="5"/>
      <c r="G26" s="5"/>
      <c r="H26" s="5"/>
      <c r="I26" s="4"/>
      <c r="J26" s="4"/>
      <c r="K26" s="4"/>
      <c r="L26" s="4"/>
      <c r="M26" s="5"/>
      <c r="O26" s="28"/>
      <c r="P26" s="28"/>
    </row>
    <row r="27" spans="1:17" x14ac:dyDescent="0.25">
      <c r="A27" s="39" t="s">
        <v>19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O27" s="28"/>
      <c r="P27" s="28"/>
    </row>
    <row r="28" spans="1:17" x14ac:dyDescent="0.25">
      <c r="A28" s="37" t="s">
        <v>18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O28" s="28"/>
      <c r="P28" s="28"/>
    </row>
    <row r="29" spans="1:17" ht="15" customHeight="1" x14ac:dyDescent="0.25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O29" s="28"/>
      <c r="P29" s="28"/>
    </row>
    <row r="30" spans="1:17" s="4" customFormat="1" ht="37.5" customHeight="1" x14ac:dyDescent="0.25">
      <c r="A30" s="35" t="s">
        <v>38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"/>
      <c r="O30" s="3"/>
    </row>
    <row r="31" spans="1:17" x14ac:dyDescent="0.25">
      <c r="A31" s="4"/>
      <c r="B31" s="4"/>
      <c r="C31" s="4"/>
      <c r="D31" s="4"/>
      <c r="E31" s="5"/>
      <c r="F31" s="5"/>
      <c r="G31" s="5"/>
      <c r="H31" s="5"/>
      <c r="I31" s="4"/>
      <c r="J31" s="4"/>
      <c r="K31" s="4"/>
      <c r="L31" s="4"/>
      <c r="M31" s="5"/>
    </row>
    <row r="32" spans="1:17" x14ac:dyDescent="0.25">
      <c r="A32" s="4"/>
      <c r="B32" s="4"/>
      <c r="C32" s="4"/>
      <c r="D32" s="4"/>
      <c r="E32" s="5"/>
      <c r="F32" s="5"/>
      <c r="G32" s="5"/>
      <c r="H32" s="5"/>
      <c r="I32" s="4"/>
      <c r="J32" s="25"/>
      <c r="K32" s="4"/>
      <c r="L32" s="4"/>
      <c r="M32" s="5"/>
    </row>
    <row r="33" spans="1:13" x14ac:dyDescent="0.25">
      <c r="A33" s="4"/>
      <c r="B33" s="4"/>
      <c r="C33" s="4"/>
      <c r="D33" s="4"/>
      <c r="E33" s="5"/>
      <c r="F33" s="5"/>
      <c r="G33" s="5"/>
      <c r="H33" s="5"/>
      <c r="I33" s="4"/>
      <c r="J33" s="4"/>
      <c r="K33" s="4"/>
      <c r="L33" s="4"/>
      <c r="M33" s="5"/>
    </row>
    <row r="34" spans="1:13" x14ac:dyDescent="0.25">
      <c r="A34" s="4"/>
      <c r="B34" s="4"/>
      <c r="C34" s="4"/>
      <c r="D34" s="4"/>
      <c r="E34" s="5"/>
      <c r="F34" s="5"/>
      <c r="G34" s="5"/>
      <c r="H34" s="5"/>
      <c r="I34" s="4"/>
      <c r="J34" s="4"/>
      <c r="K34" s="4"/>
      <c r="L34" s="4"/>
      <c r="M34" s="5"/>
    </row>
    <row r="36" spans="1:13" x14ac:dyDescent="0.25">
      <c r="L36" s="7"/>
    </row>
    <row r="38" spans="1:13" x14ac:dyDescent="0.25">
      <c r="L38" s="7"/>
    </row>
  </sheetData>
  <mergeCells count="18">
    <mergeCell ref="L18:L19"/>
    <mergeCell ref="A18:A19"/>
    <mergeCell ref="B18:B19"/>
    <mergeCell ref="C18:D18"/>
    <mergeCell ref="E3:M3"/>
    <mergeCell ref="A30:M30"/>
    <mergeCell ref="A29:M29"/>
    <mergeCell ref="J12:K12"/>
    <mergeCell ref="B14:L14"/>
    <mergeCell ref="A27:M27"/>
    <mergeCell ref="A28:M28"/>
    <mergeCell ref="M18:M19"/>
    <mergeCell ref="A17:B17"/>
    <mergeCell ref="C17:D17"/>
    <mergeCell ref="H18:H19"/>
    <mergeCell ref="I18:I19"/>
    <mergeCell ref="J18:J19"/>
    <mergeCell ref="K18:K19"/>
  </mergeCells>
  <conditionalFormatting sqref="L20 L25">
    <cfRule type="containsText" dxfId="71" priority="556" operator="containsText" text="НЕ">
      <formula>NOT(ISERROR(SEARCH("НЕ",L20)))</formula>
    </cfRule>
    <cfRule type="containsText" dxfId="70" priority="557" operator="containsText" text="ОДНОРОДНЫЕ">
      <formula>NOT(ISERROR(SEARCH("ОДНОРОДНЫЕ",L20)))</formula>
    </cfRule>
    <cfRule type="containsText" dxfId="69" priority="558" operator="containsText" text="НЕОДНОРОДНЫЕ">
      <formula>NOT(ISERROR(SEARCH("НЕОДНОРОДНЫЕ",L20)))</formula>
    </cfRule>
  </conditionalFormatting>
  <conditionalFormatting sqref="L20 L25">
    <cfRule type="containsText" dxfId="68" priority="553" operator="containsText" text="НЕОДНОРОДНЫЕ">
      <formula>NOT(ISERROR(SEARCH("НЕОДНОРОДНЫЕ",L20)))</formula>
    </cfRule>
    <cfRule type="containsText" dxfId="67" priority="554" operator="containsText" text="ОДНОРОДНЫЕ">
      <formula>NOT(ISERROR(SEARCH("ОДНОРОДНЫЕ",L20)))</formula>
    </cfRule>
    <cfRule type="containsText" dxfId="66" priority="555" operator="containsText" text="НЕОДНОРОДНЫЕ">
      <formula>NOT(ISERROR(SEARCH("НЕОДНОРОДНЫЕ",L20)))</formula>
    </cfRule>
  </conditionalFormatting>
  <conditionalFormatting sqref="L24">
    <cfRule type="containsText" dxfId="47" priority="46" operator="containsText" text="НЕ">
      <formula>NOT(ISERROR(SEARCH("НЕ",L24)))</formula>
    </cfRule>
    <cfRule type="containsText" dxfId="46" priority="47" operator="containsText" text="ОДНОРОДНЫЕ">
      <formula>NOT(ISERROR(SEARCH("ОДНОРОДНЫЕ",L24)))</formula>
    </cfRule>
    <cfRule type="containsText" dxfId="45" priority="48" operator="containsText" text="НЕОДНОРОДНЫЕ">
      <formula>NOT(ISERROR(SEARCH("НЕОДНОРОДНЫЕ",L24)))</formula>
    </cfRule>
  </conditionalFormatting>
  <conditionalFormatting sqref="L24">
    <cfRule type="containsText" dxfId="44" priority="43" operator="containsText" text="НЕОДНОРОДНЫЕ">
      <formula>NOT(ISERROR(SEARCH("НЕОДНОРОДНЫЕ",L24)))</formula>
    </cfRule>
    <cfRule type="containsText" dxfId="43" priority="44" operator="containsText" text="ОДНОРОДНЫЕ">
      <formula>NOT(ISERROR(SEARCH("ОДНОРОДНЫЕ",L24)))</formula>
    </cfRule>
    <cfRule type="containsText" dxfId="42" priority="45" operator="containsText" text="НЕОДНОРОДНЫЕ">
      <formula>NOT(ISERROR(SEARCH("НЕОДНОРОДНЫЕ",L24)))</formula>
    </cfRule>
  </conditionalFormatting>
  <conditionalFormatting sqref="L21">
    <cfRule type="containsText" dxfId="29" priority="28" operator="containsText" text="НЕ">
      <formula>NOT(ISERROR(SEARCH("НЕ",L21)))</formula>
    </cfRule>
    <cfRule type="containsText" dxfId="28" priority="29" operator="containsText" text="ОДНОРОДНЫЕ">
      <formula>NOT(ISERROR(SEARCH("ОДНОРОДНЫЕ",L21)))</formula>
    </cfRule>
    <cfRule type="containsText" dxfId="27" priority="30" operator="containsText" text="НЕОДНОРОДНЫЕ">
      <formula>NOT(ISERROR(SEARCH("НЕОДНОРОДНЫЕ",L21)))</formula>
    </cfRule>
  </conditionalFormatting>
  <conditionalFormatting sqref="L21">
    <cfRule type="containsText" dxfId="26" priority="25" operator="containsText" text="НЕОДНОРОДНЫЕ">
      <formula>NOT(ISERROR(SEARCH("НЕОДНОРОДНЫЕ",L21)))</formula>
    </cfRule>
    <cfRule type="containsText" dxfId="25" priority="26" operator="containsText" text="ОДНОРОДНЫЕ">
      <formula>NOT(ISERROR(SEARCH("ОДНОРОДНЫЕ",L21)))</formula>
    </cfRule>
    <cfRule type="containsText" dxfId="24" priority="27" operator="containsText" text="НЕОДНОРОДНЫЕ">
      <formula>NOT(ISERROR(SEARCH("НЕОДНОРОДНЫЕ",L21)))</formula>
    </cfRule>
  </conditionalFormatting>
  <conditionalFormatting sqref="L22">
    <cfRule type="containsText" dxfId="23" priority="22" operator="containsText" text="НЕ">
      <formula>NOT(ISERROR(SEARCH("НЕ",L22)))</formula>
    </cfRule>
    <cfRule type="containsText" dxfId="22" priority="23" operator="containsText" text="ОДНОРОДНЫЕ">
      <formula>NOT(ISERROR(SEARCH("ОДНОРОДНЫЕ",L22)))</formula>
    </cfRule>
    <cfRule type="containsText" dxfId="21" priority="24" operator="containsText" text="НЕОДНОРОДНЫЕ">
      <formula>NOT(ISERROR(SEARCH("НЕОДНОРОДНЫЕ",L22)))</formula>
    </cfRule>
  </conditionalFormatting>
  <conditionalFormatting sqref="L22">
    <cfRule type="containsText" dxfId="20" priority="19" operator="containsText" text="НЕОДНОРОДНЫЕ">
      <formula>NOT(ISERROR(SEARCH("НЕОДНОРОДНЫЕ",L22)))</formula>
    </cfRule>
    <cfRule type="containsText" dxfId="19" priority="20" operator="containsText" text="ОДНОРОДНЫЕ">
      <formula>NOT(ISERROR(SEARCH("ОДНОРОДНЫЕ",L22)))</formula>
    </cfRule>
    <cfRule type="containsText" dxfId="18" priority="21" operator="containsText" text="НЕОДНОРОДНЫЕ">
      <formula>NOT(ISERROR(SEARCH("НЕОДНОРОДНЫЕ",L22)))</formula>
    </cfRule>
  </conditionalFormatting>
  <conditionalFormatting sqref="L23">
    <cfRule type="containsText" dxfId="17" priority="16" operator="containsText" text="НЕ">
      <formula>NOT(ISERROR(SEARCH("НЕ",L23)))</formula>
    </cfRule>
    <cfRule type="containsText" dxfId="16" priority="17" operator="containsText" text="ОДНОРОДНЫЕ">
      <formula>NOT(ISERROR(SEARCH("ОДНОРОДНЫЕ",L23)))</formula>
    </cfRule>
    <cfRule type="containsText" dxfId="15" priority="18" operator="containsText" text="НЕОДНОРОДНЫЕ">
      <formula>NOT(ISERROR(SEARCH("НЕОДНОРОДНЫЕ",L23)))</formula>
    </cfRule>
  </conditionalFormatting>
  <conditionalFormatting sqref="L23">
    <cfRule type="containsText" dxfId="14" priority="13" operator="containsText" text="НЕОДНОРОДНЫЕ">
      <formula>NOT(ISERROR(SEARCH("НЕОДНОРОДНЫЕ",L23)))</formula>
    </cfRule>
    <cfRule type="containsText" dxfId="13" priority="14" operator="containsText" text="ОДНОРОДНЫЕ">
      <formula>NOT(ISERROR(SEARCH("ОДНОРОДНЫЕ",L23)))</formula>
    </cfRule>
    <cfRule type="containsText" dxfId="12" priority="15" operator="containsText" text="НЕОДНОРОДНЫЕ">
      <formula>NOT(ISERROR(SEARCH("НЕОДНОРОДНЫЕ",L23)))</formula>
    </cfRule>
  </conditionalFormatting>
  <pageMargins left="0.31496062992125984" right="0.19685039370078741" top="0.35433070866141736" bottom="0.35433070866141736" header="0.11811023622047245" footer="0.11811023622047245"/>
  <pageSetup paperSize="9" scale="70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2025-03-12T13:32:18Z</dcterms:modified>
</cp:coreProperties>
</file>