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8" i="1"/>
  <c r="E35" i="1" l="1"/>
  <c r="F35" i="1"/>
  <c r="G35" i="1"/>
  <c r="J23" i="1"/>
  <c r="I23" i="1"/>
  <c r="M23" i="1"/>
  <c r="J22" i="1"/>
  <c r="I22" i="1"/>
  <c r="M22" i="1"/>
  <c r="J21" i="1"/>
  <c r="I21" i="1"/>
  <c r="M21" i="1"/>
  <c r="J20" i="1"/>
  <c r="I20" i="1"/>
  <c r="M20" i="1"/>
  <c r="J19" i="1"/>
  <c r="I19" i="1"/>
  <c r="M19" i="1"/>
  <c r="J18" i="1"/>
  <c r="I18" i="1"/>
  <c r="M18" i="1"/>
  <c r="J29" i="1"/>
  <c r="I29" i="1"/>
  <c r="M29" i="1"/>
  <c r="J28" i="1"/>
  <c r="I28" i="1"/>
  <c r="M28" i="1"/>
  <c r="J27" i="1"/>
  <c r="I27" i="1"/>
  <c r="M27" i="1"/>
  <c r="J26" i="1"/>
  <c r="I26" i="1"/>
  <c r="M26" i="1"/>
  <c r="J25" i="1"/>
  <c r="I25" i="1"/>
  <c r="M25" i="1"/>
  <c r="J24" i="1"/>
  <c r="I24" i="1"/>
  <c r="M24" i="1"/>
  <c r="J34" i="1"/>
  <c r="I34" i="1"/>
  <c r="M34" i="1"/>
  <c r="J33" i="1"/>
  <c r="I33" i="1"/>
  <c r="M33" i="1"/>
  <c r="J32" i="1"/>
  <c r="I32" i="1"/>
  <c r="M32" i="1"/>
  <c r="J31" i="1"/>
  <c r="I31" i="1"/>
  <c r="M31" i="1"/>
  <c r="J30" i="1"/>
  <c r="I30" i="1"/>
  <c r="M30" i="1"/>
  <c r="M35" i="1" l="1"/>
  <c r="C15" i="1" s="1"/>
  <c r="K19" i="1"/>
  <c r="L19" i="1" s="1"/>
  <c r="K30" i="1"/>
  <c r="L30" i="1" s="1"/>
  <c r="K29" i="1"/>
  <c r="L29" i="1" s="1"/>
  <c r="K26" i="1"/>
  <c r="L26" i="1" s="1"/>
  <c r="K22" i="1"/>
  <c r="L22" i="1" s="1"/>
  <c r="K25" i="1"/>
  <c r="L25" i="1" s="1"/>
  <c r="K28" i="1"/>
  <c r="L28" i="1" s="1"/>
  <c r="K34" i="1"/>
  <c r="L34" i="1" s="1"/>
  <c r="K23" i="1"/>
  <c r="L23" i="1" s="1"/>
  <c r="K31" i="1"/>
  <c r="L31" i="1" s="1"/>
  <c r="K20" i="1"/>
  <c r="L20" i="1" s="1"/>
  <c r="K32" i="1"/>
  <c r="L32" i="1" s="1"/>
  <c r="K21" i="1"/>
  <c r="L21" i="1" s="1"/>
  <c r="K24" i="1"/>
  <c r="L24" i="1" s="1"/>
  <c r="K27" i="1"/>
  <c r="L27" i="1" s="1"/>
  <c r="K18" i="1"/>
  <c r="L18" i="1" s="1"/>
  <c r="K33" i="1"/>
  <c r="L33" i="1" s="1"/>
</calcChain>
</file>

<file path=xl/sharedStrings.xml><?xml version="1.0" encoding="utf-8"?>
<sst xmlns="http://schemas.openxmlformats.org/spreadsheetml/2006/main" count="68" uniqueCount="50">
  <si>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</si>
  <si>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</si>
  <si>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</si>
  <si>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</si>
  <si>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</si>
  <si>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</si>
  <si>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</si>
  <si>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</si>
  <si>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</si>
  <si>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</si>
  <si>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</si>
  <si>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</si>
  <si>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</si>
  <si>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</si>
  <si>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</si>
  <si>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</si>
  <si>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</si>
  <si>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</si>
  <si>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</si>
  <si>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</si>
  <si>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</si>
  <si>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</si>
  <si>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</si>
  <si>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</si>
  <si>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Извещатель пожарный тепловой ИП-101-1А-А1 </t>
  </si>
  <si>
    <t xml:space="preserve">Извещатель пожарный дымовой оптико-электронный точечный ДИП 212-45 «Марко», 2-х проводный </t>
  </si>
  <si>
    <t xml:space="preserve">Извещатель пожарный ручной ИПР 513-10 </t>
  </si>
  <si>
    <t>Блок речевого оповещения С-КЛБРО для трансляции сообщений в системах оповещения, 2 сообщения по 8 сек. ,выходная мощность 24 Вт при нагрузки 2 Ом</t>
  </si>
  <si>
    <t>Прибор приемно-контрольный охранно-пожарный Сигнал-20М</t>
  </si>
  <si>
    <t>Прибор приемно-контрольный охранно-пожарный Сигнал-20П</t>
  </si>
  <si>
    <t xml:space="preserve">Извещатель пожарный дымовой ДИП-34А-03 </t>
  </si>
  <si>
    <t>Пульт контроля и управления С2000-М с двухстрочным ЖКИ индикатором</t>
  </si>
  <si>
    <t xml:space="preserve">Блок индикации и управления С2000-БКИ для работы в составе ИСО "Орион" </t>
  </si>
  <si>
    <t>шт.</t>
  </si>
  <si>
    <t>Начальная (максимальная) цена договора</t>
  </si>
  <si>
    <t>№ 038-25</t>
  </si>
  <si>
    <t>на поставку оборудования и материалов для систем (СОУЭ), системы контроля и управления доступом (СКУД), диспетчеризации и мониторинга инженерных систем здания (ДМИСЗ), телевизионной системы охранного наблюдения (ТСОН), системы внутренней экстренной связи (СЭВС), система вызова персонала для маломобильных групп населения (МГН) установленных  на объектах  ОГАУЗ «ИГКБ № 8»</t>
  </si>
  <si>
    <t xml:space="preserve">Резервированный источник питания  РАПАН-30П (355) Блок бесперебойного питания 12В, 3 Ач,, пластиковый корпус под АКБ 7 Ач, защита АКБ, защита выхода </t>
  </si>
  <si>
    <t xml:space="preserve">Оповещатель охранно-пожарный световой (табло) ТОПАЗ-12 "Выход" Табло или эквивалент </t>
  </si>
  <si>
    <t>Оповещатель охранно-пожарный звуковой Свирель-12V 95 дБ или эквивалент</t>
  </si>
  <si>
    <t>Свето-звуковой оповещатель МАЯК-12-КП  или эквивалент</t>
  </si>
  <si>
    <t>Аккумулятор герметичный свинцово-кислотный Etalon Fors 1212 или эквивалент</t>
  </si>
  <si>
    <t>Аккумулятор герметичный свинцово-кислотный Etalon Fors 1218 или эквивалент</t>
  </si>
  <si>
    <t>Аккумулятор герметичный свинцово-кислотный Etalon Fors 1207 или эквивалент</t>
  </si>
  <si>
    <t>КП вх. № 256-02/25 от 04.02.2025</t>
  </si>
  <si>
    <t>КП вх. № 257-02/25 от 04.02.2025</t>
  </si>
  <si>
    <t>КП вх. № 258-02/25 от 04.02.2025</t>
  </si>
  <si>
    <t xml:space="preserve">Прибор приемно-контрольный охранно-пожарный "Гранит-5" 5 ШС  или эквивалент 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</si>
  <si>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</si>
  <si>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Начальная (максимальная) цена договора устанавливается в размере 346 258,24 руб. (триста сорок шесть тысяч двести пятьдесят восемь рублей двадцать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</si>
</sst>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2" zoomScale="85" zoomScaleNormal="85" zoomScalePageLayoutView="70" workbookViewId="0">
      <selection activeCell="A40" sqref="A40:M40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7.85546875" style="17" bestFit="1" customWidth="1"/>
    <col min="4" max="4" width="7.7109375" style="17" bestFit="1" customWidth="1"/>
    <col min="5" max="7" width="19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9.710937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1:13" x14ac:dyDescent="0.25">
      <c r="M1" s="11" t="s">
        <v>20</v>
      </c>
    </row>
    <row r="2" spans="1:13" ht="14.45" customHeight="1" x14ac:dyDescent="0.25">
      <c r="E2" s="8"/>
      <c r="F2" s="8"/>
      <c r="G2" s="8"/>
      <c r="H2" s="8"/>
      <c r="I2" s="6"/>
      <c r="J2" s="6"/>
      <c r="K2" s="6"/>
      <c r="L2" s="6"/>
      <c r="M2" s="12" t="s">
        <v>48</v>
      </c>
    </row>
    <row r="3" spans="1:13" ht="48.75" customHeight="1" x14ac:dyDescent="0.25">
      <c r="E3" s="35" t="s">
        <v>36</v>
      </c>
      <c r="F3" s="35"/>
      <c r="G3" s="35"/>
      <c r="H3" s="35"/>
      <c r="I3" s="35"/>
      <c r="J3" s="35"/>
      <c r="K3" s="35"/>
      <c r="L3" s="35"/>
      <c r="M3" s="35"/>
    </row>
    <row r="4" spans="1:13" ht="14.45" customHeight="1" x14ac:dyDescent="0.25">
      <c r="E4" s="8"/>
      <c r="F4" s="8"/>
      <c r="G4" s="8"/>
      <c r="H4" s="8"/>
      <c r="I4" s="6"/>
      <c r="J4" s="6"/>
      <c r="K4" s="6"/>
      <c r="L4" s="6"/>
      <c r="M4" s="12" t="s">
        <v>35</v>
      </c>
    </row>
    <row r="5" spans="1:13" x14ac:dyDescent="0.25">
      <c r="G5" s="8"/>
      <c r="H5" s="8"/>
      <c r="I5" s="6"/>
      <c r="J5" s="6"/>
      <c r="K5" s="6"/>
      <c r="L5" s="6"/>
      <c r="M5" s="8"/>
    </row>
    <row r="6" spans="1:13" x14ac:dyDescent="0.25">
      <c r="G6" s="8"/>
      <c r="H6" s="8"/>
      <c r="I6" s="6"/>
      <c r="J6" s="6"/>
      <c r="K6" s="6"/>
      <c r="L6" s="6"/>
      <c r="M6" s="9" t="s">
        <v>12</v>
      </c>
    </row>
    <row r="7" spans="1:13" x14ac:dyDescent="0.25">
      <c r="M7" s="2" t="s">
        <v>17</v>
      </c>
    </row>
    <row r="8" spans="1:13" x14ac:dyDescent="0.25">
      <c r="M8" s="2" t="s">
        <v>13</v>
      </c>
    </row>
    <row r="10" spans="1:13" ht="28.9" customHeight="1" x14ac:dyDescent="0.25">
      <c r="J10" s="39" t="s">
        <v>16</v>
      </c>
      <c r="K10" s="39"/>
      <c r="M10" s="1" t="s">
        <v>14</v>
      </c>
    </row>
    <row r="12" spans="1:13" x14ac:dyDescent="0.25">
      <c r="B12" s="39" t="s">
        <v>15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3" hidden="1" x14ac:dyDescent="0.25"/>
    <row r="15" spans="1:13" ht="54.6" customHeight="1" x14ac:dyDescent="0.25">
      <c r="A15" s="33" t="s">
        <v>34</v>
      </c>
      <c r="B15" s="34"/>
      <c r="C15" s="43">
        <f>M35</f>
        <v>346258.24</v>
      </c>
      <c r="D15" s="44"/>
      <c r="E15" s="21" t="s">
        <v>44</v>
      </c>
      <c r="F15" s="21" t="s">
        <v>45</v>
      </c>
      <c r="G15" s="21" t="s">
        <v>46</v>
      </c>
      <c r="H15" s="15"/>
      <c r="I15" s="16"/>
      <c r="J15" s="16"/>
      <c r="K15" s="16"/>
      <c r="L15" s="16"/>
      <c r="M15" s="18"/>
    </row>
    <row r="16" spans="1:13" ht="30" customHeight="1" x14ac:dyDescent="0.25">
      <c r="A16" s="31" t="s">
        <v>0</v>
      </c>
      <c r="B16" s="31" t="s">
        <v>1</v>
      </c>
      <c r="C16" s="31" t="s">
        <v>2</v>
      </c>
      <c r="D16" s="31"/>
      <c r="E16" s="18" t="s">
        <v>21</v>
      </c>
      <c r="F16" s="18" t="s">
        <v>22</v>
      </c>
      <c r="G16" s="18" t="s">
        <v>23</v>
      </c>
      <c r="H16" s="45" t="s">
        <v>11</v>
      </c>
      <c r="I16" s="31" t="s">
        <v>8</v>
      </c>
      <c r="J16" s="31" t="s">
        <v>9</v>
      </c>
      <c r="K16" s="31" t="s">
        <v>10</v>
      </c>
      <c r="L16" s="31" t="s">
        <v>6</v>
      </c>
      <c r="M16" s="42" t="s">
        <v>7</v>
      </c>
    </row>
    <row r="17" spans="1:13" x14ac:dyDescent="0.25">
      <c r="A17" s="32"/>
      <c r="B17" s="32"/>
      <c r="C17" s="20" t="s">
        <v>3</v>
      </c>
      <c r="D17" s="20" t="s">
        <v>4</v>
      </c>
      <c r="E17" s="19" t="s">
        <v>5</v>
      </c>
      <c r="F17" s="18" t="s">
        <v>5</v>
      </c>
      <c r="G17" s="18" t="s">
        <v>5</v>
      </c>
      <c r="H17" s="46"/>
      <c r="I17" s="31"/>
      <c r="J17" s="31"/>
      <c r="K17" s="31"/>
      <c r="L17" s="31"/>
      <c r="M17" s="42"/>
    </row>
    <row r="18" spans="1:13" s="25" customFormat="1" ht="30" x14ac:dyDescent="0.25">
      <c r="A18" s="4">
        <v>1</v>
      </c>
      <c r="B18" s="29" t="s">
        <v>24</v>
      </c>
      <c r="C18" s="27" t="s">
        <v>33</v>
      </c>
      <c r="D18" s="30">
        <v>5</v>
      </c>
      <c r="E18" s="14">
        <v>470</v>
      </c>
      <c r="F18" s="13">
        <v>449</v>
      </c>
      <c r="G18" s="26">
        <v>450</v>
      </c>
      <c r="H18" s="26">
        <f>ROUND(AVERAGE(E18:G18),2)</f>
        <v>456.33</v>
      </c>
      <c r="I18" s="24">
        <f t="shared" ref="I18:I34" si="0" xml:space="preserve"> COUNT(E18:G18)</f>
        <v>3</v>
      </c>
      <c r="J18" s="24">
        <f t="shared" ref="J18:J34" si="1">STDEV(E18:G18)</f>
        <v>11.846237095944574</v>
      </c>
      <c r="K18" s="24">
        <f t="shared" ref="K18:K23" si="2">J18/H18*100</f>
        <v>2.5959803422839993</v>
      </c>
      <c r="L18" s="24" t="str">
        <f t="shared" ref="L18:L23" si="3">IF(K18&lt;33,"ОДНОРОДНЫЕ","НЕОДНОРОДНЫЕ")</f>
        <v>ОДНОРОДНЫЕ</v>
      </c>
      <c r="M18" s="26">
        <f t="shared" ref="M18:M34" si="4">D18*H18</f>
        <v>2281.65</v>
      </c>
    </row>
    <row r="19" spans="1:13" s="25" customFormat="1" ht="45" x14ac:dyDescent="0.25">
      <c r="A19" s="4">
        <v>2</v>
      </c>
      <c r="B19" s="29" t="s">
        <v>25</v>
      </c>
      <c r="C19" s="27" t="s">
        <v>33</v>
      </c>
      <c r="D19" s="30">
        <v>50</v>
      </c>
      <c r="E19" s="14">
        <v>850</v>
      </c>
      <c r="F19" s="13">
        <v>807</v>
      </c>
      <c r="G19" s="26">
        <v>790</v>
      </c>
      <c r="H19" s="28">
        <f t="shared" ref="H19:H34" si="5">ROUND(AVERAGE(E19:G19),2)</f>
        <v>815.67</v>
      </c>
      <c r="I19" s="24">
        <f t="shared" si="0"/>
        <v>3</v>
      </c>
      <c r="J19" s="24">
        <f t="shared" si="1"/>
        <v>30.924639582917266</v>
      </c>
      <c r="K19" s="24">
        <f t="shared" si="2"/>
        <v>3.7913175160196237</v>
      </c>
      <c r="L19" s="24" t="str">
        <f t="shared" si="3"/>
        <v>ОДНОРОДНЫЕ</v>
      </c>
      <c r="M19" s="26">
        <f t="shared" si="4"/>
        <v>40783.5</v>
      </c>
    </row>
    <row r="20" spans="1:13" s="25" customFormat="1" x14ac:dyDescent="0.25">
      <c r="A20" s="4">
        <v>3</v>
      </c>
      <c r="B20" s="29" t="s">
        <v>26</v>
      </c>
      <c r="C20" s="27" t="s">
        <v>33</v>
      </c>
      <c r="D20" s="30">
        <v>5</v>
      </c>
      <c r="E20" s="14">
        <v>515</v>
      </c>
      <c r="F20" s="13">
        <v>501</v>
      </c>
      <c r="G20" s="26">
        <v>490</v>
      </c>
      <c r="H20" s="28">
        <f t="shared" si="5"/>
        <v>502</v>
      </c>
      <c r="I20" s="24">
        <f t="shared" si="0"/>
        <v>3</v>
      </c>
      <c r="J20" s="24">
        <f t="shared" si="1"/>
        <v>12.529964086141668</v>
      </c>
      <c r="K20" s="24">
        <f t="shared" si="2"/>
        <v>2.4960087820999335</v>
      </c>
      <c r="L20" s="24" t="str">
        <f t="shared" si="3"/>
        <v>ОДНОРОДНЫЕ</v>
      </c>
      <c r="M20" s="26">
        <f t="shared" si="4"/>
        <v>2510</v>
      </c>
    </row>
    <row r="21" spans="1:13" s="25" customFormat="1" ht="60" x14ac:dyDescent="0.25">
      <c r="A21" s="4">
        <v>4</v>
      </c>
      <c r="B21" s="29" t="s">
        <v>27</v>
      </c>
      <c r="C21" s="27" t="s">
        <v>33</v>
      </c>
      <c r="D21" s="30">
        <v>1</v>
      </c>
      <c r="E21" s="14">
        <v>6890</v>
      </c>
      <c r="F21" s="13">
        <v>6745</v>
      </c>
      <c r="G21" s="26">
        <v>6450</v>
      </c>
      <c r="H21" s="28">
        <f t="shared" si="5"/>
        <v>6695</v>
      </c>
      <c r="I21" s="24">
        <f t="shared" si="0"/>
        <v>3</v>
      </c>
      <c r="J21" s="24">
        <f t="shared" si="1"/>
        <v>224.22087324778664</v>
      </c>
      <c r="K21" s="24">
        <f t="shared" si="2"/>
        <v>3.3490795107959173</v>
      </c>
      <c r="L21" s="24" t="str">
        <f t="shared" si="3"/>
        <v>ОДНОРОДНЫЕ</v>
      </c>
      <c r="M21" s="26">
        <f t="shared" si="4"/>
        <v>6695</v>
      </c>
    </row>
    <row r="22" spans="1:13" s="25" customFormat="1" ht="30" x14ac:dyDescent="0.25">
      <c r="A22" s="4">
        <v>5</v>
      </c>
      <c r="B22" s="29" t="s">
        <v>28</v>
      </c>
      <c r="C22" s="27" t="s">
        <v>33</v>
      </c>
      <c r="D22" s="30">
        <v>4</v>
      </c>
      <c r="E22" s="14">
        <v>9650</v>
      </c>
      <c r="F22" s="13">
        <v>9712</v>
      </c>
      <c r="G22" s="26">
        <v>9990</v>
      </c>
      <c r="H22" s="28">
        <f t="shared" si="5"/>
        <v>9784</v>
      </c>
      <c r="I22" s="24">
        <f t="shared" si="0"/>
        <v>3</v>
      </c>
      <c r="J22" s="24">
        <f t="shared" si="1"/>
        <v>181.07457027423811</v>
      </c>
      <c r="K22" s="24">
        <f t="shared" si="2"/>
        <v>1.8507212824431531</v>
      </c>
      <c r="L22" s="24" t="str">
        <f t="shared" si="3"/>
        <v>ОДНОРОДНЫЕ</v>
      </c>
      <c r="M22" s="26">
        <f t="shared" si="4"/>
        <v>39136</v>
      </c>
    </row>
    <row r="23" spans="1:13" s="25" customFormat="1" ht="30" x14ac:dyDescent="0.25">
      <c r="A23" s="4">
        <v>6</v>
      </c>
      <c r="B23" s="29" t="s">
        <v>29</v>
      </c>
      <c r="C23" s="27" t="s">
        <v>33</v>
      </c>
      <c r="D23" s="30">
        <v>2</v>
      </c>
      <c r="E23" s="14">
        <v>7390</v>
      </c>
      <c r="F23" s="13">
        <v>6917</v>
      </c>
      <c r="G23" s="26">
        <v>7050</v>
      </c>
      <c r="H23" s="28">
        <f t="shared" si="5"/>
        <v>7119</v>
      </c>
      <c r="I23" s="24">
        <f t="shared" si="0"/>
        <v>3</v>
      </c>
      <c r="J23" s="24">
        <f t="shared" si="1"/>
        <v>243.93236767596053</v>
      </c>
      <c r="K23" s="24">
        <f t="shared" si="2"/>
        <v>3.4264976496131556</v>
      </c>
      <c r="L23" s="24" t="str">
        <f t="shared" si="3"/>
        <v>ОДНОРОДНЫЕ</v>
      </c>
      <c r="M23" s="26">
        <f t="shared" si="4"/>
        <v>14238</v>
      </c>
    </row>
    <row r="24" spans="1:13" s="25" customFormat="1" ht="60" x14ac:dyDescent="0.25">
      <c r="A24" s="4">
        <v>7</v>
      </c>
      <c r="B24" s="29" t="s">
        <v>37</v>
      </c>
      <c r="C24" s="27" t="s">
        <v>33</v>
      </c>
      <c r="D24" s="30">
        <v>5</v>
      </c>
      <c r="E24" s="14">
        <v>2500</v>
      </c>
      <c r="F24" s="13">
        <v>2319</v>
      </c>
      <c r="G24" s="26">
        <v>2750</v>
      </c>
      <c r="H24" s="28">
        <f t="shared" si="5"/>
        <v>2523</v>
      </c>
      <c r="I24" s="24">
        <f t="shared" si="0"/>
        <v>3</v>
      </c>
      <c r="J24" s="24">
        <f t="shared" si="1"/>
        <v>216.41857591251264</v>
      </c>
      <c r="K24" s="24">
        <f t="shared" ref="K24:K29" si="6">J24/H24*100</f>
        <v>8.5778270278443376</v>
      </c>
      <c r="L24" s="24" t="str">
        <f t="shared" ref="L24:L29" si="7">IF(K24&lt;33,"ОДНОРОДНЫЕ","НЕОДНОРОДНЫЕ")</f>
        <v>ОДНОРОДНЫЕ</v>
      </c>
      <c r="M24" s="26">
        <f t="shared" si="4"/>
        <v>12615</v>
      </c>
    </row>
    <row r="25" spans="1:13" s="25" customFormat="1" ht="30" x14ac:dyDescent="0.25">
      <c r="A25" s="4">
        <v>8</v>
      </c>
      <c r="B25" s="29" t="s">
        <v>47</v>
      </c>
      <c r="C25" s="27" t="s">
        <v>33</v>
      </c>
      <c r="D25" s="30">
        <v>1</v>
      </c>
      <c r="E25" s="14">
        <v>12050</v>
      </c>
      <c r="F25" s="13">
        <v>10154</v>
      </c>
      <c r="G25" s="26">
        <v>9980</v>
      </c>
      <c r="H25" s="28">
        <f t="shared" si="5"/>
        <v>10728</v>
      </c>
      <c r="I25" s="24">
        <f t="shared" si="0"/>
        <v>3</v>
      </c>
      <c r="J25" s="24">
        <f t="shared" si="1"/>
        <v>1148.1863960176502</v>
      </c>
      <c r="K25" s="24">
        <f t="shared" si="6"/>
        <v>10.70270689800196</v>
      </c>
      <c r="L25" s="24" t="str">
        <f t="shared" si="7"/>
        <v>ОДНОРОДНЫЕ</v>
      </c>
      <c r="M25" s="26">
        <f t="shared" si="4"/>
        <v>10728</v>
      </c>
    </row>
    <row r="26" spans="1:13" s="25" customFormat="1" ht="45" x14ac:dyDescent="0.25">
      <c r="A26" s="4">
        <v>9</v>
      </c>
      <c r="B26" s="29" t="s">
        <v>38</v>
      </c>
      <c r="C26" s="27" t="s">
        <v>33</v>
      </c>
      <c r="D26" s="30">
        <v>10</v>
      </c>
      <c r="E26" s="14">
        <v>405</v>
      </c>
      <c r="F26" s="13">
        <v>361</v>
      </c>
      <c r="G26" s="26">
        <v>415</v>
      </c>
      <c r="H26" s="28">
        <f t="shared" si="5"/>
        <v>393.67</v>
      </c>
      <c r="I26" s="24">
        <f t="shared" si="0"/>
        <v>3</v>
      </c>
      <c r="J26" s="24">
        <f t="shared" si="1"/>
        <v>28.728615235220328</v>
      </c>
      <c r="K26" s="24">
        <f t="shared" si="6"/>
        <v>7.29763894511147</v>
      </c>
      <c r="L26" s="24" t="str">
        <f t="shared" si="7"/>
        <v>ОДНОРОДНЫЕ</v>
      </c>
      <c r="M26" s="26">
        <f t="shared" si="4"/>
        <v>3936.7000000000003</v>
      </c>
    </row>
    <row r="27" spans="1:13" s="25" customFormat="1" ht="30" x14ac:dyDescent="0.25">
      <c r="A27" s="4">
        <v>10</v>
      </c>
      <c r="B27" s="29" t="s">
        <v>39</v>
      </c>
      <c r="C27" s="27" t="s">
        <v>33</v>
      </c>
      <c r="D27" s="30">
        <v>5</v>
      </c>
      <c r="E27" s="14">
        <v>625</v>
      </c>
      <c r="F27" s="13">
        <v>747</v>
      </c>
      <c r="G27" s="26">
        <v>580</v>
      </c>
      <c r="H27" s="28">
        <f t="shared" si="5"/>
        <v>650.66999999999996</v>
      </c>
      <c r="I27" s="24">
        <f t="shared" si="0"/>
        <v>3</v>
      </c>
      <c r="J27" s="24">
        <f t="shared" si="1"/>
        <v>86.40794716536999</v>
      </c>
      <c r="K27" s="24">
        <f t="shared" si="6"/>
        <v>13.279841880733704</v>
      </c>
      <c r="L27" s="24" t="str">
        <f t="shared" si="7"/>
        <v>ОДНОРОДНЫЕ</v>
      </c>
      <c r="M27" s="26">
        <f t="shared" si="4"/>
        <v>3253.35</v>
      </c>
    </row>
    <row r="28" spans="1:13" s="25" customFormat="1" x14ac:dyDescent="0.25">
      <c r="A28" s="4">
        <v>11</v>
      </c>
      <c r="B28" s="29" t="s">
        <v>30</v>
      </c>
      <c r="C28" s="27" t="s">
        <v>33</v>
      </c>
      <c r="D28" s="30">
        <v>5</v>
      </c>
      <c r="E28" s="14">
        <v>1350</v>
      </c>
      <c r="F28" s="13">
        <v>2037</v>
      </c>
      <c r="G28" s="26">
        <v>1850</v>
      </c>
      <c r="H28" s="28">
        <f t="shared" si="5"/>
        <v>1745.67</v>
      </c>
      <c r="I28" s="24">
        <f t="shared" si="0"/>
        <v>3</v>
      </c>
      <c r="J28" s="24">
        <f t="shared" si="1"/>
        <v>355.18492835892266</v>
      </c>
      <c r="K28" s="24">
        <f t="shared" si="6"/>
        <v>20.34662498404181</v>
      </c>
      <c r="L28" s="24" t="str">
        <f t="shared" si="7"/>
        <v>ОДНОРОДНЫЕ</v>
      </c>
      <c r="M28" s="26">
        <f t="shared" si="4"/>
        <v>8728.35</v>
      </c>
    </row>
    <row r="29" spans="1:13" s="25" customFormat="1" ht="30" x14ac:dyDescent="0.25">
      <c r="A29" s="4">
        <v>12</v>
      </c>
      <c r="B29" s="29" t="s">
        <v>40</v>
      </c>
      <c r="C29" s="27" t="s">
        <v>33</v>
      </c>
      <c r="D29" s="30">
        <v>3</v>
      </c>
      <c r="E29" s="14">
        <v>560</v>
      </c>
      <c r="F29" s="13">
        <v>619</v>
      </c>
      <c r="G29" s="26">
        <v>780</v>
      </c>
      <c r="H29" s="28">
        <f t="shared" si="5"/>
        <v>653</v>
      </c>
      <c r="I29" s="24">
        <f t="shared" si="0"/>
        <v>3</v>
      </c>
      <c r="J29" s="24">
        <f t="shared" si="1"/>
        <v>113.87273598188462</v>
      </c>
      <c r="K29" s="24">
        <f t="shared" si="6"/>
        <v>17.438397546996111</v>
      </c>
      <c r="L29" s="24" t="str">
        <f t="shared" si="7"/>
        <v>ОДНОРОДНЫЕ</v>
      </c>
      <c r="M29" s="26">
        <f t="shared" si="4"/>
        <v>1959</v>
      </c>
    </row>
    <row r="30" spans="1:13" s="25" customFormat="1" ht="30" x14ac:dyDescent="0.25">
      <c r="A30" s="4">
        <v>13</v>
      </c>
      <c r="B30" s="29" t="s">
        <v>41</v>
      </c>
      <c r="C30" s="27" t="s">
        <v>33</v>
      </c>
      <c r="D30" s="30">
        <v>6</v>
      </c>
      <c r="E30" s="14">
        <v>3955</v>
      </c>
      <c r="F30" s="13">
        <v>3653</v>
      </c>
      <c r="G30" s="26">
        <v>4350</v>
      </c>
      <c r="H30" s="28">
        <f t="shared" si="5"/>
        <v>3986</v>
      </c>
      <c r="I30" s="24">
        <f t="shared" si="0"/>
        <v>3</v>
      </c>
      <c r="J30" s="24">
        <f t="shared" si="1"/>
        <v>349.53254497972</v>
      </c>
      <c r="K30" s="24">
        <f t="shared" ref="K30:K34" si="8">J30/H30*100</f>
        <v>8.7690051424917197</v>
      </c>
      <c r="L30" s="24" t="str">
        <f t="shared" ref="L30:L34" si="9">IF(K30&lt;33,"ОДНОРОДНЫЕ","НЕОДНОРОДНЫЕ")</f>
        <v>ОДНОРОДНЫЕ</v>
      </c>
      <c r="M30" s="26">
        <f t="shared" si="4"/>
        <v>23916</v>
      </c>
    </row>
    <row r="31" spans="1:13" s="25" customFormat="1" ht="30" x14ac:dyDescent="0.25">
      <c r="A31" s="4">
        <v>14</v>
      </c>
      <c r="B31" s="29" t="s">
        <v>42</v>
      </c>
      <c r="C31" s="27" t="s">
        <v>33</v>
      </c>
      <c r="D31" s="30">
        <v>6</v>
      </c>
      <c r="E31" s="14">
        <v>5585</v>
      </c>
      <c r="F31" s="13">
        <v>5913</v>
      </c>
      <c r="G31" s="26">
        <v>6150</v>
      </c>
      <c r="H31" s="28">
        <f t="shared" si="5"/>
        <v>5882.67</v>
      </c>
      <c r="I31" s="24">
        <f t="shared" si="0"/>
        <v>3</v>
      </c>
      <c r="J31" s="24">
        <f t="shared" si="1"/>
        <v>283.71875745768614</v>
      </c>
      <c r="K31" s="24">
        <f t="shared" si="8"/>
        <v>4.8229589192949147</v>
      </c>
      <c r="L31" s="24" t="str">
        <f t="shared" si="9"/>
        <v>ОДНОРОДНЫЕ</v>
      </c>
      <c r="M31" s="26">
        <f t="shared" si="4"/>
        <v>35296.020000000004</v>
      </c>
    </row>
    <row r="32" spans="1:13" s="25" customFormat="1" ht="30" x14ac:dyDescent="0.25">
      <c r="A32" s="4">
        <v>15</v>
      </c>
      <c r="B32" s="29" t="s">
        <v>43</v>
      </c>
      <c r="C32" s="27" t="s">
        <v>33</v>
      </c>
      <c r="D32" s="30">
        <v>54</v>
      </c>
      <c r="E32" s="14">
        <v>1910</v>
      </c>
      <c r="F32" s="13">
        <v>2514</v>
      </c>
      <c r="G32" s="26">
        <v>2050</v>
      </c>
      <c r="H32" s="28">
        <f t="shared" si="5"/>
        <v>2158</v>
      </c>
      <c r="I32" s="24">
        <f t="shared" si="0"/>
        <v>3</v>
      </c>
      <c r="J32" s="24">
        <f t="shared" si="1"/>
        <v>316.15186224344779</v>
      </c>
      <c r="K32" s="24">
        <f t="shared" si="8"/>
        <v>14.650225312485995</v>
      </c>
      <c r="L32" s="24" t="str">
        <f t="shared" si="9"/>
        <v>ОДНОРОДНЫЕ</v>
      </c>
      <c r="M32" s="26">
        <f t="shared" si="4"/>
        <v>116532</v>
      </c>
    </row>
    <row r="33" spans="1:16" s="25" customFormat="1" ht="30" x14ac:dyDescent="0.25">
      <c r="A33" s="4">
        <v>16</v>
      </c>
      <c r="B33" s="29" t="s">
        <v>31</v>
      </c>
      <c r="C33" s="27" t="s">
        <v>33</v>
      </c>
      <c r="D33" s="30">
        <v>1</v>
      </c>
      <c r="E33" s="14">
        <v>16980</v>
      </c>
      <c r="F33" s="13">
        <v>12816</v>
      </c>
      <c r="G33" s="26">
        <v>13850</v>
      </c>
      <c r="H33" s="28">
        <f t="shared" si="5"/>
        <v>14548.67</v>
      </c>
      <c r="I33" s="24">
        <f t="shared" si="0"/>
        <v>3</v>
      </c>
      <c r="J33" s="24">
        <f t="shared" si="1"/>
        <v>2168.1386794514124</v>
      </c>
      <c r="K33" s="24">
        <f t="shared" si="8"/>
        <v>14.902659002172792</v>
      </c>
      <c r="L33" s="24" t="str">
        <f t="shared" si="9"/>
        <v>ОДНОРОДНЫЕ</v>
      </c>
      <c r="M33" s="26">
        <f t="shared" si="4"/>
        <v>14548.67</v>
      </c>
      <c r="P33" s="10"/>
    </row>
    <row r="34" spans="1:16" s="25" customFormat="1" ht="30" x14ac:dyDescent="0.25">
      <c r="A34" s="4">
        <v>17</v>
      </c>
      <c r="B34" s="29" t="s">
        <v>32</v>
      </c>
      <c r="C34" s="27" t="s">
        <v>33</v>
      </c>
      <c r="D34" s="30">
        <v>1</v>
      </c>
      <c r="E34" s="14">
        <v>8500</v>
      </c>
      <c r="F34" s="13">
        <v>10913</v>
      </c>
      <c r="G34" s="26">
        <v>7890</v>
      </c>
      <c r="H34" s="28">
        <f t="shared" si="5"/>
        <v>9101</v>
      </c>
      <c r="I34" s="24">
        <f t="shared" si="0"/>
        <v>3</v>
      </c>
      <c r="J34" s="24">
        <f t="shared" si="1"/>
        <v>1598.6034530176644</v>
      </c>
      <c r="K34" s="24">
        <f t="shared" si="8"/>
        <v>17.565140677042791</v>
      </c>
      <c r="L34" s="24" t="str">
        <f t="shared" si="9"/>
        <v>ОДНОРОДНЫЕ</v>
      </c>
      <c r="M34" s="26">
        <f t="shared" si="4"/>
        <v>9101</v>
      </c>
    </row>
    <row r="35" spans="1:16" x14ac:dyDescent="0.25">
      <c r="A35" s="4"/>
      <c r="B35" s="7"/>
      <c r="C35" s="22"/>
      <c r="D35" s="23"/>
      <c r="E35" s="18">
        <f>SUMPRODUCT($D$18:$D$34,E18:E34)</f>
        <v>333710</v>
      </c>
      <c r="F35" s="26">
        <f>SUMPRODUCT($D$18:$D$34,F18:F34)</f>
        <v>362544</v>
      </c>
      <c r="G35" s="26">
        <f>SUMPRODUCT($D$18:$D$34,G18:G34)</f>
        <v>342520</v>
      </c>
      <c r="H35" s="18"/>
      <c r="I35" s="16"/>
      <c r="J35" s="16"/>
      <c r="K35" s="16"/>
      <c r="L35" s="16"/>
      <c r="M35" s="3">
        <f>SUM(M18:M34)</f>
        <v>346258.24</v>
      </c>
    </row>
    <row r="37" spans="1:16" x14ac:dyDescent="0.25">
      <c r="A37" s="40" t="s">
        <v>19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6" x14ac:dyDescent="0.25">
      <c r="A38" s="41" t="s">
        <v>18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6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6" s="6" customFormat="1" ht="34.5" customHeight="1" x14ac:dyDescent="0.25">
      <c r="A40" s="36" t="s">
        <v>49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5"/>
      <c r="O40" s="5"/>
    </row>
    <row r="42" spans="1:16" x14ac:dyDescent="0.25">
      <c r="J42" s="10"/>
    </row>
    <row r="46" spans="1:16" x14ac:dyDescent="0.25">
      <c r="L46" s="10"/>
    </row>
  </sheetData>
  <mergeCells count="18">
    <mergeCell ref="A40:M40"/>
    <mergeCell ref="A39:M39"/>
    <mergeCell ref="J10:K10"/>
    <mergeCell ref="B12:L12"/>
    <mergeCell ref="A37:M37"/>
    <mergeCell ref="A38:M38"/>
    <mergeCell ref="M16:M17"/>
    <mergeCell ref="C15:D15"/>
    <mergeCell ref="H16:H17"/>
    <mergeCell ref="I16:I17"/>
    <mergeCell ref="J16:J17"/>
    <mergeCell ref="K16:K17"/>
    <mergeCell ref="L16:L17"/>
    <mergeCell ref="A16:A17"/>
    <mergeCell ref="A15:B15"/>
    <mergeCell ref="B16:B17"/>
    <mergeCell ref="C16:D16"/>
    <mergeCell ref="E3:M3"/>
  </mergeCells>
  <conditionalFormatting sqref="L35">
    <cfRule type="containsText" dxfId="107" priority="262" operator="containsText" text="НЕ">
      <formula>NOT(ISERROR(SEARCH("НЕ",L35)))</formula>
    </cfRule>
    <cfRule type="containsText" dxfId="106" priority="263" operator="containsText" text="ОДНОРОДНЫЕ">
      <formula>NOT(ISERROR(SEARCH("ОДНОРОДНЫЕ",L35)))</formula>
    </cfRule>
    <cfRule type="containsText" dxfId="105" priority="264" operator="containsText" text="НЕОДНОРОДНЫЕ">
      <formula>NOT(ISERROR(SEARCH("НЕОДНОРОДНЫЕ",L35)))</formula>
    </cfRule>
  </conditionalFormatting>
  <conditionalFormatting sqref="L35">
    <cfRule type="containsText" dxfId="104" priority="259" operator="containsText" text="НЕОДНОРОДНЫЕ">
      <formula>NOT(ISERROR(SEARCH("НЕОДНОРОДНЫЕ",L35)))</formula>
    </cfRule>
    <cfRule type="containsText" dxfId="103" priority="260" operator="containsText" text="ОДНОРОДНЫЕ">
      <formula>NOT(ISERROR(SEARCH("ОДНОРОДНЫЕ",L35)))</formula>
    </cfRule>
    <cfRule type="containsText" dxfId="102" priority="261" operator="containsText" text="НЕОДНОРОДНЫЕ">
      <formula>NOT(ISERROR(SEARCH("НЕОДНОРОДНЫЕ",L35)))</formula>
    </cfRule>
  </conditionalFormatting>
  <conditionalFormatting sqref="L34">
    <cfRule type="containsText" dxfId="101" priority="100" operator="containsText" text="НЕ">
      <formula>NOT(ISERROR(SEARCH("НЕ",L34)))</formula>
    </cfRule>
    <cfRule type="containsText" dxfId="100" priority="101" operator="containsText" text="ОДНОРОДНЫЕ">
      <formula>NOT(ISERROR(SEARCH("ОДНОРОДНЫЕ",L34)))</formula>
    </cfRule>
    <cfRule type="containsText" dxfId="99" priority="102" operator="containsText" text="НЕОДНОРОДНЫЕ">
      <formula>NOT(ISERROR(SEARCH("НЕОДНОРОДНЫЕ",L34)))</formula>
    </cfRule>
  </conditionalFormatting>
  <conditionalFormatting sqref="L34">
    <cfRule type="containsText" dxfId="98" priority="97" operator="containsText" text="НЕОДНОРОДНЫЕ">
      <formula>NOT(ISERROR(SEARCH("НЕОДНОРОДНЫЕ",L34)))</formula>
    </cfRule>
    <cfRule type="containsText" dxfId="97" priority="98" operator="containsText" text="ОДНОРОДНЫЕ">
      <formula>NOT(ISERROR(SEARCH("ОДНОРОДНЫЕ",L34)))</formula>
    </cfRule>
    <cfRule type="containsText" dxfId="96" priority="99" operator="containsText" text="НЕОДНОРОДНЫЕ">
      <formula>NOT(ISERROR(SEARCH("НЕОДНОРОДНЫЕ",L34)))</formula>
    </cfRule>
  </conditionalFormatting>
  <conditionalFormatting sqref="L33">
    <cfRule type="containsText" dxfId="95" priority="94" operator="containsText" text="НЕ">
      <formula>NOT(ISERROR(SEARCH("НЕ",L33)))</formula>
    </cfRule>
    <cfRule type="containsText" dxfId="94" priority="95" operator="containsText" text="ОДНОРОДНЫЕ">
      <formula>NOT(ISERROR(SEARCH("ОДНОРОДНЫЕ",L33)))</formula>
    </cfRule>
    <cfRule type="containsText" dxfId="93" priority="96" operator="containsText" text="НЕОДНОРОДНЫЕ">
      <formula>NOT(ISERROR(SEARCH("НЕОДНОРОДНЫЕ",L33)))</formula>
    </cfRule>
  </conditionalFormatting>
  <conditionalFormatting sqref="L33">
    <cfRule type="containsText" dxfId="92" priority="91" operator="containsText" text="НЕОДНОРОДНЫЕ">
      <formula>NOT(ISERROR(SEARCH("НЕОДНОРОДНЫЕ",L33)))</formula>
    </cfRule>
    <cfRule type="containsText" dxfId="91" priority="92" operator="containsText" text="ОДНОРОДНЫЕ">
      <formula>NOT(ISERROR(SEARCH("ОДНОРОДНЫЕ",L33)))</formula>
    </cfRule>
    <cfRule type="containsText" dxfId="90" priority="93" operator="containsText" text="НЕОДНОРОДНЫЕ">
      <formula>NOT(ISERROR(SEARCH("НЕОДНОРОДНЫЕ",L33)))</formula>
    </cfRule>
  </conditionalFormatting>
  <conditionalFormatting sqref="L32">
    <cfRule type="containsText" dxfId="89" priority="88" operator="containsText" text="НЕ">
      <formula>NOT(ISERROR(SEARCH("НЕ",L32)))</formula>
    </cfRule>
    <cfRule type="containsText" dxfId="88" priority="89" operator="containsText" text="ОДНОРОДНЫЕ">
      <formula>NOT(ISERROR(SEARCH("ОДНОРОДНЫЕ",L32)))</formula>
    </cfRule>
    <cfRule type="containsText" dxfId="87" priority="90" operator="containsText" text="НЕОДНОРОДНЫЕ">
      <formula>NOT(ISERROR(SEARCH("НЕОДНОРОДНЫЕ",L32)))</formula>
    </cfRule>
  </conditionalFormatting>
  <conditionalFormatting sqref="L32">
    <cfRule type="containsText" dxfId="86" priority="85" operator="containsText" text="НЕОДНОРОДНЫЕ">
      <formula>NOT(ISERROR(SEARCH("НЕОДНОРОДНЫЕ",L32)))</formula>
    </cfRule>
    <cfRule type="containsText" dxfId="85" priority="86" operator="containsText" text="ОДНОРОДНЫЕ">
      <formula>NOT(ISERROR(SEARCH("ОДНОРОДНЫЕ",L32)))</formula>
    </cfRule>
    <cfRule type="containsText" dxfId="84" priority="87" operator="containsText" text="НЕОДНОРОДНЫЕ">
      <formula>NOT(ISERROR(SEARCH("НЕОДНОРОДНЫЕ",L32)))</formula>
    </cfRule>
  </conditionalFormatting>
  <conditionalFormatting sqref="L31">
    <cfRule type="containsText" dxfId="83" priority="82" operator="containsText" text="НЕ">
      <formula>NOT(ISERROR(SEARCH("НЕ",L31)))</formula>
    </cfRule>
    <cfRule type="containsText" dxfId="82" priority="83" operator="containsText" text="ОДНОРОДНЫЕ">
      <formula>NOT(ISERROR(SEARCH("ОДНОРОДНЫЕ",L31)))</formula>
    </cfRule>
    <cfRule type="containsText" dxfId="81" priority="84" operator="containsText" text="НЕОДНОРОДНЫЕ">
      <formula>NOT(ISERROR(SEARCH("НЕОДНОРОДНЫЕ",L31)))</formula>
    </cfRule>
  </conditionalFormatting>
  <conditionalFormatting sqref="L31">
    <cfRule type="containsText" dxfId="80" priority="79" operator="containsText" text="НЕОДНОРОДНЫЕ">
      <formula>NOT(ISERROR(SEARCH("НЕОДНОРОДНЫЕ",L31)))</formula>
    </cfRule>
    <cfRule type="containsText" dxfId="79" priority="80" operator="containsText" text="ОДНОРОДНЫЕ">
      <formula>NOT(ISERROR(SEARCH("ОДНОРОДНЫЕ",L31)))</formula>
    </cfRule>
    <cfRule type="containsText" dxfId="78" priority="81" operator="containsText" text="НЕОДНОРОДНЫЕ">
      <formula>NOT(ISERROR(SEARCH("НЕОДНОРОДНЫЕ",L31)))</formula>
    </cfRule>
  </conditionalFormatting>
  <conditionalFormatting sqref="L30">
    <cfRule type="containsText" dxfId="77" priority="76" operator="containsText" text="НЕ">
      <formula>NOT(ISERROR(SEARCH("НЕ",L30)))</formula>
    </cfRule>
    <cfRule type="containsText" dxfId="76" priority="77" operator="containsText" text="ОДНОРОДНЫЕ">
      <formula>NOT(ISERROR(SEARCH("ОДНОРОДНЫЕ",L30)))</formula>
    </cfRule>
    <cfRule type="containsText" dxfId="75" priority="78" operator="containsText" text="НЕОДНОРОДНЫЕ">
      <formula>NOT(ISERROR(SEARCH("НЕОДНОРОДНЫЕ",L30)))</formula>
    </cfRule>
  </conditionalFormatting>
  <conditionalFormatting sqref="L30">
    <cfRule type="containsText" dxfId="74" priority="73" operator="containsText" text="НЕОДНОРОДНЫЕ">
      <formula>NOT(ISERROR(SEARCH("НЕОДНОРОДНЫЕ",L30)))</formula>
    </cfRule>
    <cfRule type="containsText" dxfId="73" priority="74" operator="containsText" text="ОДНОРОДНЫЕ">
      <formula>NOT(ISERROR(SEARCH("ОДНОРОДНЫЕ",L30)))</formula>
    </cfRule>
    <cfRule type="containsText" dxfId="72" priority="75" operator="containsText" text="НЕОДНОРОДНЫЕ">
      <formula>NOT(ISERROR(SEARCH("НЕОДНОРОДНЫЕ",L30)))</formula>
    </cfRule>
  </conditionalFormatting>
  <conditionalFormatting sqref="L29">
    <cfRule type="containsText" dxfId="71" priority="70" operator="containsText" text="НЕ">
      <formula>NOT(ISERROR(SEARCH("НЕ",L29)))</formula>
    </cfRule>
    <cfRule type="containsText" dxfId="70" priority="71" operator="containsText" text="ОДНОРОДНЫЕ">
      <formula>NOT(ISERROR(SEARCH("ОДНОРОДНЫЕ",L29)))</formula>
    </cfRule>
    <cfRule type="containsText" dxfId="69" priority="72" operator="containsText" text="НЕОДНОРОДНЫЕ">
      <formula>NOT(ISERROR(SEARCH("НЕОДНОРОДНЫЕ",L29)))</formula>
    </cfRule>
  </conditionalFormatting>
  <conditionalFormatting sqref="L29">
    <cfRule type="containsText" dxfId="68" priority="67" operator="containsText" text="НЕОДНОРОДНЫЕ">
      <formula>NOT(ISERROR(SEARCH("НЕОДНОРОДНЫЕ",L29)))</formula>
    </cfRule>
    <cfRule type="containsText" dxfId="67" priority="68" operator="containsText" text="ОДНОРОДНЫЕ">
      <formula>NOT(ISERROR(SEARCH("ОДНОРОДНЫЕ",L29)))</formula>
    </cfRule>
    <cfRule type="containsText" dxfId="66" priority="69" operator="containsText" text="НЕОДНОРОДНЫЕ">
      <formula>NOT(ISERROR(SEARCH("НЕОДНОРОДНЫЕ",L29)))</formula>
    </cfRule>
  </conditionalFormatting>
  <conditionalFormatting sqref="L28">
    <cfRule type="containsText" dxfId="65" priority="64" operator="containsText" text="НЕ">
      <formula>NOT(ISERROR(SEARCH("НЕ",L28)))</formula>
    </cfRule>
    <cfRule type="containsText" dxfId="64" priority="65" operator="containsText" text="ОДНОРОДНЫЕ">
      <formula>NOT(ISERROR(SEARCH("ОДНОРОДНЫЕ",L28)))</formula>
    </cfRule>
    <cfRule type="containsText" dxfId="63" priority="66" operator="containsText" text="НЕОДНОРОДНЫЕ">
      <formula>NOT(ISERROR(SEARCH("НЕОДНОРОДНЫЕ",L28)))</formula>
    </cfRule>
  </conditionalFormatting>
  <conditionalFormatting sqref="L28">
    <cfRule type="containsText" dxfId="62" priority="61" operator="containsText" text="НЕОДНОРОДНЫЕ">
      <formula>NOT(ISERROR(SEARCH("НЕОДНОРОДНЫЕ",L28)))</formula>
    </cfRule>
    <cfRule type="containsText" dxfId="61" priority="62" operator="containsText" text="ОДНОРОДНЫЕ">
      <formula>NOT(ISERROR(SEARCH("ОДНОРОДНЫЕ",L28)))</formula>
    </cfRule>
    <cfRule type="containsText" dxfId="60" priority="63" operator="containsText" text="НЕОДНОРОДНЫЕ">
      <formula>NOT(ISERROR(SEARCH("НЕОДНОРОДНЫЕ",L28)))</formula>
    </cfRule>
  </conditionalFormatting>
  <conditionalFormatting sqref="L27">
    <cfRule type="containsText" dxfId="59" priority="58" operator="containsText" text="НЕ">
      <formula>NOT(ISERROR(SEARCH("НЕ",L27)))</formula>
    </cfRule>
    <cfRule type="containsText" dxfId="58" priority="59" operator="containsText" text="ОДНОРОДНЫЕ">
      <formula>NOT(ISERROR(SEARCH("ОДНОРОДНЫЕ",L27)))</formula>
    </cfRule>
    <cfRule type="containsText" dxfId="57" priority="60" operator="containsText" text="НЕОДНОРОДНЫЕ">
      <formula>NOT(ISERROR(SEARCH("НЕОДНОРОДНЫЕ",L27)))</formula>
    </cfRule>
  </conditionalFormatting>
  <conditionalFormatting sqref="L27">
    <cfRule type="containsText" dxfId="56" priority="55" operator="containsText" text="НЕОДНОРОДНЫЕ">
      <formula>NOT(ISERROR(SEARCH("НЕОДНОРОДНЫЕ",L27)))</formula>
    </cfRule>
    <cfRule type="containsText" dxfId="55" priority="56" operator="containsText" text="ОДНОРОДНЫЕ">
      <formula>NOT(ISERROR(SEARCH("ОДНОРОДНЫЕ",L27)))</formula>
    </cfRule>
    <cfRule type="containsText" dxfId="54" priority="57" operator="containsText" text="НЕОДНОРОДНЫЕ">
      <formula>NOT(ISERROR(SEARCH("НЕОДНОРОДНЫЕ",L27)))</formula>
    </cfRule>
  </conditionalFormatting>
  <conditionalFormatting sqref="L26">
    <cfRule type="containsText" dxfId="53" priority="52" operator="containsText" text="НЕ">
      <formula>NOT(ISERROR(SEARCH("НЕ",L26)))</formula>
    </cfRule>
    <cfRule type="containsText" dxfId="52" priority="53" operator="containsText" text="ОДНОРОДНЫЕ">
      <formula>NOT(ISERROR(SEARCH("ОДНОРОДНЫЕ",L26)))</formula>
    </cfRule>
    <cfRule type="containsText" dxfId="51" priority="54" operator="containsText" text="НЕОДНОРОДНЫЕ">
      <formula>NOT(ISERROR(SEARCH("НЕОДНОРОДНЫЕ",L26)))</formula>
    </cfRule>
  </conditionalFormatting>
  <conditionalFormatting sqref="L26">
    <cfRule type="containsText" dxfId="50" priority="49" operator="containsText" text="НЕОДНОРОДНЫЕ">
      <formula>NOT(ISERROR(SEARCH("НЕОДНОРОДНЫЕ",L26)))</formula>
    </cfRule>
    <cfRule type="containsText" dxfId="49" priority="50" operator="containsText" text="ОДНОРОДНЫЕ">
      <formula>NOT(ISERROR(SEARCH("ОДНОРОДНЫЕ",L26)))</formula>
    </cfRule>
    <cfRule type="containsText" dxfId="48" priority="51" operator="containsText" text="НЕОДНОРОДНЫЕ">
      <formula>NOT(ISERROR(SEARCH("НЕОДНОРОДНЫЕ",L26)))</formula>
    </cfRule>
  </conditionalFormatting>
  <conditionalFormatting sqref="L25">
    <cfRule type="containsText" dxfId="47" priority="46" operator="containsText" text="НЕ">
      <formula>NOT(ISERROR(SEARCH("НЕ",L25)))</formula>
    </cfRule>
    <cfRule type="containsText" dxfId="46" priority="47" operator="containsText" text="ОДНОРОДНЫЕ">
      <formula>NOT(ISERROR(SEARCH("ОДНОРОДНЫЕ",L25)))</formula>
    </cfRule>
    <cfRule type="containsText" dxfId="45" priority="48" operator="containsText" text="НЕОДНОРОДНЫЕ">
      <formula>NOT(ISERROR(SEARCH("НЕОДНОРОДНЫЕ",L25)))</formula>
    </cfRule>
  </conditionalFormatting>
  <conditionalFormatting sqref="L25">
    <cfRule type="containsText" dxfId="44" priority="43" operator="containsText" text="НЕОДНОРОДНЫЕ">
      <formula>NOT(ISERROR(SEARCH("НЕОДНОРОДНЫЕ",L25)))</formula>
    </cfRule>
    <cfRule type="containsText" dxfId="43" priority="44" operator="containsText" text="ОДНОРОДНЫЕ">
      <formula>NOT(ISERROR(SEARCH("ОДНОРОДНЫЕ",L25)))</formula>
    </cfRule>
    <cfRule type="containsText" dxfId="42" priority="45" operator="containsText" text="НЕОДНОРОДНЫЕ">
      <formula>NOT(ISERROR(SEARCH("НЕОДНОРОДНЫЕ",L25)))</formula>
    </cfRule>
  </conditionalFormatting>
  <conditionalFormatting sqref="L24">
    <cfRule type="containsText" dxfId="41" priority="40" operator="containsText" text="НЕ">
      <formula>NOT(ISERROR(SEARCH("НЕ",L24)))</formula>
    </cfRule>
    <cfRule type="containsText" dxfId="40" priority="41" operator="containsText" text="ОДНОРОДНЫЕ">
      <formula>NOT(ISERROR(SEARCH("ОДНОРОДНЫЕ",L24)))</formula>
    </cfRule>
    <cfRule type="containsText" dxfId="39" priority="42" operator="containsText" text="НЕОДНОРОДНЫЕ">
      <formula>NOT(ISERROR(SEARCH("НЕОДНОРОДНЫЕ",L24)))</formula>
    </cfRule>
  </conditionalFormatting>
  <conditionalFormatting sqref="L24">
    <cfRule type="containsText" dxfId="38" priority="37" operator="containsText" text="НЕОДНОРОДНЫЕ">
      <formula>NOT(ISERROR(SEARCH("НЕОДНОРОДНЫЕ",L24)))</formula>
    </cfRule>
    <cfRule type="containsText" dxfId="37" priority="38" operator="containsText" text="ОДНОРОДНЫЕ">
      <formula>NOT(ISERROR(SEARCH("ОДНОРОДНЫЕ",L24)))</formula>
    </cfRule>
    <cfRule type="containsText" dxfId="36" priority="39" operator="containsText" text="НЕОДНОРОДНЫЕ">
      <formula>NOT(ISERROR(SEARCH("НЕОДНОРОДНЫЕ",L24)))</formula>
    </cfRule>
  </conditionalFormatting>
  <conditionalFormatting sqref="L23">
    <cfRule type="containsText" dxfId="35" priority="34" operator="containsText" text="НЕ">
      <formula>NOT(ISERROR(SEARCH("НЕ",L23)))</formula>
    </cfRule>
    <cfRule type="containsText" dxfId="34" priority="35" operator="containsText" text="ОДНОРОДНЫЕ">
      <formula>NOT(ISERROR(SEARCH("ОДНОРОДНЫЕ",L23)))</formula>
    </cfRule>
    <cfRule type="containsText" dxfId="33" priority="36" operator="containsText" text="НЕОДНОРОДНЫЕ">
      <formula>NOT(ISERROR(SEARCH("НЕОДНОРОДНЫЕ",L23)))</formula>
    </cfRule>
  </conditionalFormatting>
  <conditionalFormatting sqref="L23">
    <cfRule type="containsText" dxfId="32" priority="31" operator="containsText" text="НЕОДНОРОДНЫЕ">
      <formula>NOT(ISERROR(SEARCH("НЕОДНОРОДНЫЕ",L23)))</formula>
    </cfRule>
    <cfRule type="containsText" dxfId="31" priority="32" operator="containsText" text="ОДНОРОДНЫЕ">
      <formula>NOT(ISERROR(SEARCH("ОДНОРОДНЫЕ",L23)))</formula>
    </cfRule>
    <cfRule type="containsText" dxfId="30" priority="33" operator="containsText" text="НЕОДНОРОДНЫЕ">
      <formula>NOT(ISERROR(SEARCH("НЕОДНОРОДНЫЕ",L23)))</formula>
    </cfRule>
  </conditionalFormatting>
  <conditionalFormatting sqref="L22">
    <cfRule type="containsText" dxfId="29" priority="28" operator="containsText" text="НЕ">
      <formula>NOT(ISERROR(SEARCH("НЕ",L22)))</formula>
    </cfRule>
    <cfRule type="containsText" dxfId="28" priority="29" operator="containsText" text="ОДНОРОДНЫЕ">
      <formula>NOT(ISERROR(SEARCH("ОДНОРОДНЫЕ",L22)))</formula>
    </cfRule>
    <cfRule type="containsText" dxfId="27" priority="30" operator="containsText" text="НЕОДНОРОДНЫЕ">
      <formula>NOT(ISERROR(SEARCH("НЕОДНОРОДНЫЕ",L22)))</formula>
    </cfRule>
  </conditionalFormatting>
  <conditionalFormatting sqref="L22">
    <cfRule type="containsText" dxfId="26" priority="25" operator="containsText" text="НЕОДНОРОДНЫЕ">
      <formula>NOT(ISERROR(SEARCH("НЕОДНОРОДНЫЕ",L22)))</formula>
    </cfRule>
    <cfRule type="containsText" dxfId="25" priority="26" operator="containsText" text="ОДНОРОДНЫЕ">
      <formula>NOT(ISERROR(SEARCH("ОДНОРОДНЫЕ",L22)))</formula>
    </cfRule>
    <cfRule type="containsText" dxfId="24" priority="27" operator="containsText" text="НЕОДНОРОДНЫЕ">
      <formula>NOT(ISERROR(SEARCH("НЕОДНОРОДНЫЕ",L22)))</formula>
    </cfRule>
  </conditionalFormatting>
  <conditionalFormatting sqref="L21">
    <cfRule type="containsText" dxfId="23" priority="22" operator="containsText" text="НЕ">
      <formula>NOT(ISERROR(SEARCH("НЕ",L21)))</formula>
    </cfRule>
    <cfRule type="containsText" dxfId="22" priority="23" operator="containsText" text="ОДНОРОДНЫЕ">
      <formula>NOT(ISERROR(SEARCH("ОДНОРОДНЫЕ",L21)))</formula>
    </cfRule>
    <cfRule type="containsText" dxfId="21" priority="24" operator="containsText" text="НЕОДНОРОДНЫЕ">
      <formula>NOT(ISERROR(SEARCH("НЕОДНОРОДНЫЕ",L21)))</formula>
    </cfRule>
  </conditionalFormatting>
  <conditionalFormatting sqref="L21">
    <cfRule type="containsText" dxfId="20" priority="19" operator="containsText" text="НЕОДНОРОДНЫЕ">
      <formula>NOT(ISERROR(SEARCH("НЕОДНОРОДНЫЕ",L21)))</formula>
    </cfRule>
    <cfRule type="containsText" dxfId="19" priority="20" operator="containsText" text="ОДНОРОДНЫЕ">
      <formula>NOT(ISERROR(SEARCH("ОДНОРОДНЫЕ",L21)))</formula>
    </cfRule>
    <cfRule type="containsText" dxfId="18" priority="21" operator="containsText" text="НЕОДНОРОДНЫЕ">
      <formula>NOT(ISERROR(SEARCH("НЕОДНОРОДНЫЕ",L21)))</formula>
    </cfRule>
  </conditionalFormatting>
  <conditionalFormatting sqref="L20">
    <cfRule type="containsText" dxfId="17" priority="16" operator="containsText" text="НЕ">
      <formula>NOT(ISERROR(SEARCH("НЕ",L20)))</formula>
    </cfRule>
    <cfRule type="containsText" dxfId="16" priority="17" operator="containsText" text="ОДНОРОДНЫЕ">
      <formula>NOT(ISERROR(SEARCH("ОДНОРОДНЫЕ",L20)))</formula>
    </cfRule>
    <cfRule type="containsText" dxfId="15" priority="18" operator="containsText" text="НЕОДНОРОДНЫЕ">
      <formula>NOT(ISERROR(SEARCH("НЕОДНОРОДНЫЕ",L20)))</formula>
    </cfRule>
  </conditionalFormatting>
  <conditionalFormatting sqref="L20">
    <cfRule type="containsText" dxfId="14" priority="13" operator="containsText" text="НЕОДНОРОДНЫЕ">
      <formula>NOT(ISERROR(SEARCH("НЕОДНОРОДНЫЕ",L20)))</formula>
    </cfRule>
    <cfRule type="containsText" dxfId="13" priority="14" operator="containsText" text="ОДНОРОДНЫЕ">
      <formula>NOT(ISERROR(SEARCH("ОДНОРОДНЫЕ",L20)))</formula>
    </cfRule>
    <cfRule type="containsText" dxfId="12" priority="15" operator="containsText" text="НЕОДНОРОДНЫЕ">
      <formula>NOT(ISERROR(SEARCH("НЕОДНОРОДНЫЕ",L20)))</formula>
    </cfRule>
  </conditionalFormatting>
  <conditionalFormatting sqref="L19">
    <cfRule type="containsText" dxfId="11" priority="10" operator="containsText" text="НЕ">
      <formula>NOT(ISERROR(SEARCH("НЕ",L19)))</formula>
    </cfRule>
    <cfRule type="containsText" dxfId="10" priority="11" operator="containsText" text="ОДНОРОДНЫЕ">
      <formula>NOT(ISERROR(SEARCH("ОДНОРОДНЫЕ",L19)))</formula>
    </cfRule>
    <cfRule type="containsText" dxfId="9" priority="12" operator="containsText" text="НЕОДНОРОДНЫЕ">
      <formula>NOT(ISERROR(SEARCH("НЕОДНОРОДНЫЕ",L19)))</formula>
    </cfRule>
  </conditionalFormatting>
  <conditionalFormatting sqref="L19">
    <cfRule type="containsText" dxfId="8" priority="7" operator="containsText" text="НЕОДНОРОДНЫЕ">
      <formula>NOT(ISERROR(SEARCH("НЕОДНОРОДНЫЕ",L19)))</formula>
    </cfRule>
    <cfRule type="containsText" dxfId="7" priority="8" operator="containsText" text="ОДНОРОДНЫЕ">
      <formula>NOT(ISERROR(SEARCH("ОДНОРОДНЫЕ",L19)))</formula>
    </cfRule>
    <cfRule type="containsText" dxfId="6" priority="9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2025-03-25T11:30:00Z</dcterms:modified>
</cp:coreProperties>
</file>