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G26" i="1"/>
  <c r="E26" i="1"/>
  <c r="Q20" i="1" l="1"/>
  <c r="Q21" i="1"/>
  <c r="Q22" i="1"/>
  <c r="Q23" i="1"/>
  <c r="Q24" i="1"/>
  <c r="Q25" i="1"/>
  <c r="Q19" i="1"/>
  <c r="P20" i="1"/>
  <c r="P21" i="1"/>
  <c r="P22" i="1"/>
  <c r="P23" i="1"/>
  <c r="P24" i="1"/>
  <c r="P25" i="1"/>
  <c r="P19" i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R24" i="1" l="1"/>
  <c r="S24" i="1" s="1"/>
  <c r="R25" i="1"/>
  <c r="S25" i="1" s="1"/>
  <c r="R23" i="1"/>
  <c r="S23" i="1" s="1"/>
  <c r="R21" i="1"/>
  <c r="S21" i="1" s="1"/>
  <c r="T25" i="1"/>
  <c r="R22" i="1"/>
  <c r="S22" i="1" s="1"/>
  <c r="R19" i="1"/>
  <c r="S19" i="1" s="1"/>
  <c r="R20" i="1"/>
  <c r="S20" i="1" s="1"/>
</calcChain>
</file>

<file path=xl/sharedStrings.xml><?xml version="1.0" encoding="utf-8"?>
<sst xmlns="http://schemas.openxmlformats.org/spreadsheetml/2006/main" count="57" uniqueCount="46">
  <si>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</si>
  <si>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</si>
  <si>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</si>
  <si>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</si>
  <si>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</si>
  <si>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</si>
  <si>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</si>
  <si>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</si>
  <si>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</si>
  <si>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</si>
  <si>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</si>
  <si>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</si>
  <si>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</si>
  <si>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</si>
  <si>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</si>
  <si>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</si>
  <si>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</si>
  <si>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</si>
  <si>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</si>
  <si>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</si>
  <si>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</si>
  <si>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</si>
  <si>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</si>
  <si>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</si>
  <si>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</si>
  <si>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</si>
  <si>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</si>
  <si>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</si>
  <si>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</si>
  <si>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</si>
  <si>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</si>
  <si>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</si>
  <si>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</si>
  <si>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</si>
  <si>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Контрольная кровь 3-х уровневая</t>
  </si>
  <si>
    <t>набор</t>
  </si>
  <si>
    <t>КП вх. № 860-04/25 от 08.04.25</t>
  </si>
  <si>
    <t>КП вх. №861-04/25 т 08.04.25</t>
  </si>
  <si>
    <t>№ 084-25</t>
  </si>
  <si>
    <t>на поставку реагентов для гематологического анализатора</t>
  </si>
  <si>
    <r>
      <t>Изотонический разбавитель  (дилюент)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</si>
  <si>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r>
      <t>Лизирующий реагент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</si>
  <si>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r>
      <t>Очищающий реагент (чистящий агент)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</si>
  <si>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t>упаковка</t>
  </si>
  <si>
    <t>КП вх. № 859-04/25 от 08.04.2025</t>
  </si>
  <si>
    <t>Исходя из имеющегося у Заказчика объёма финансового обеспечения для осуществления закупки НМЦД устанавливается в размере 3 190 811 руб. (три миллиона сто девяносто тысяч восемьсот одиннадцать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</si>
</sst>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5" fillId="2" borderId="1" xfId="1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85" zoomScaleNormal="85" zoomScalePageLayoutView="70" workbookViewId="0">
      <selection activeCell="C16" sqref="A16:D16"/>
    </sheetView>
  </sheetViews>
  <sheetFormatPr defaultRowHeight="15" x14ac:dyDescent="0.25"/>
  <cols>
    <col min="1" max="1" width="6.140625" style="7" bestFit="1" customWidth="1"/>
    <col min="2" max="2" width="37.42578125" style="7" customWidth="1"/>
    <col min="3" max="3" width="11.7109375" style="7" customWidth="1"/>
    <col min="4" max="4" width="7.140625" style="7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A1" s="17"/>
      <c r="B1" s="17"/>
      <c r="C1" s="17"/>
      <c r="D1" s="17"/>
      <c r="P1" s="17"/>
      <c r="Q1" s="17"/>
      <c r="R1" s="17"/>
      <c r="S1" s="17"/>
      <c r="T1" s="4" t="s">
        <v>18</v>
      </c>
    </row>
    <row r="2" spans="1:20" ht="14.45" customHeight="1" x14ac:dyDescent="0.25">
      <c r="A2" s="17"/>
      <c r="B2" s="17"/>
      <c r="C2" s="17"/>
      <c r="D2" s="17"/>
      <c r="P2" s="17"/>
      <c r="Q2" s="17"/>
      <c r="R2" s="17"/>
      <c r="S2" s="17"/>
      <c r="T2" s="4" t="s">
        <v>19</v>
      </c>
    </row>
    <row r="3" spans="1:20" x14ac:dyDescent="0.25">
      <c r="A3" s="17"/>
      <c r="B3" s="17"/>
      <c r="C3" s="17"/>
      <c r="D3" s="17"/>
      <c r="G3" s="47" t="s">
        <v>39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x14ac:dyDescent="0.25">
      <c r="A4" s="17"/>
      <c r="B4" s="17"/>
      <c r="C4" s="17"/>
      <c r="D4" s="17"/>
      <c r="G4" s="9"/>
      <c r="H4" s="9"/>
      <c r="I4" s="9"/>
      <c r="J4" s="9"/>
      <c r="K4" s="9"/>
      <c r="L4" s="9"/>
      <c r="M4" s="9"/>
      <c r="N4" s="9"/>
      <c r="O4" s="9"/>
      <c r="P4" s="16"/>
      <c r="Q4" s="16"/>
      <c r="R4" s="16"/>
      <c r="S4" s="16"/>
      <c r="T4" s="5" t="s">
        <v>21</v>
      </c>
    </row>
    <row r="5" spans="1:20" x14ac:dyDescent="0.25">
      <c r="A5" s="17"/>
      <c r="B5" s="17"/>
      <c r="C5" s="17"/>
      <c r="D5" s="17"/>
      <c r="G5" s="9"/>
      <c r="H5" s="9"/>
      <c r="I5" s="9"/>
      <c r="J5" s="9"/>
      <c r="K5" s="9"/>
      <c r="L5" s="9"/>
      <c r="M5" s="9"/>
      <c r="N5" s="9"/>
      <c r="O5" s="9"/>
      <c r="P5" s="16"/>
      <c r="Q5" s="16"/>
      <c r="R5" s="16"/>
      <c r="S5" s="16"/>
      <c r="T5" s="5" t="s">
        <v>20</v>
      </c>
    </row>
    <row r="6" spans="1:20" ht="14.45" customHeight="1" x14ac:dyDescent="0.25">
      <c r="A6" s="17"/>
      <c r="B6" s="17"/>
      <c r="C6" s="17"/>
      <c r="D6" s="17"/>
      <c r="G6" s="9"/>
      <c r="H6" s="9"/>
      <c r="I6" s="9"/>
      <c r="J6" s="9"/>
      <c r="K6" s="9"/>
      <c r="L6" s="9"/>
      <c r="M6" s="9"/>
      <c r="N6" s="9"/>
      <c r="O6" s="9"/>
      <c r="P6" s="16"/>
      <c r="Q6" s="16"/>
      <c r="R6" s="16"/>
      <c r="S6" s="16"/>
      <c r="T6" s="5" t="s">
        <v>38</v>
      </c>
    </row>
    <row r="7" spans="1:20" x14ac:dyDescent="0.25">
      <c r="A7" s="17"/>
      <c r="B7" s="17"/>
      <c r="C7" s="17"/>
      <c r="D7" s="17"/>
      <c r="G7" s="9"/>
      <c r="H7" s="9"/>
      <c r="I7" s="9"/>
      <c r="J7" s="9"/>
      <c r="K7" s="9"/>
      <c r="L7" s="9"/>
      <c r="M7" s="9"/>
      <c r="N7" s="9"/>
      <c r="O7" s="9"/>
      <c r="P7" s="16"/>
      <c r="Q7" s="16"/>
      <c r="R7" s="16"/>
      <c r="S7" s="16"/>
      <c r="T7" s="3" t="s">
        <v>12</v>
      </c>
    </row>
    <row r="8" spans="1:20" x14ac:dyDescent="0.25">
      <c r="A8" s="17"/>
      <c r="B8" s="17"/>
      <c r="C8" s="17"/>
      <c r="D8" s="17"/>
      <c r="P8" s="17"/>
      <c r="Q8" s="17"/>
      <c r="R8" s="17"/>
      <c r="S8" s="17"/>
      <c r="T8" s="10" t="s">
        <v>15</v>
      </c>
    </row>
    <row r="9" spans="1:20" x14ac:dyDescent="0.25">
      <c r="A9" s="17"/>
      <c r="B9" s="17"/>
      <c r="C9" s="17"/>
      <c r="D9" s="17"/>
      <c r="P9" s="17"/>
      <c r="Q9" s="17"/>
      <c r="R9" s="17"/>
      <c r="S9" s="17"/>
      <c r="T9" s="10" t="s">
        <v>13</v>
      </c>
    </row>
    <row r="10" spans="1:20" x14ac:dyDescent="0.25">
      <c r="A10" s="17"/>
      <c r="B10" s="17"/>
      <c r="C10" s="17"/>
      <c r="D10" s="17"/>
      <c r="P10" s="17"/>
      <c r="Q10" s="17"/>
      <c r="R10" s="17"/>
      <c r="S10" s="17"/>
    </row>
    <row r="11" spans="1:20" ht="28.9" customHeight="1" x14ac:dyDescent="0.25">
      <c r="A11" s="17"/>
      <c r="B11" s="17"/>
      <c r="C11" s="17"/>
      <c r="D11" s="17"/>
      <c r="P11" s="17"/>
      <c r="Q11" s="48" t="s">
        <v>29</v>
      </c>
      <c r="R11" s="48"/>
      <c r="S11" s="16"/>
      <c r="T11" s="9" t="s">
        <v>30</v>
      </c>
    </row>
    <row r="12" spans="1:20" x14ac:dyDescent="0.25">
      <c r="A12" s="17"/>
      <c r="B12" s="17"/>
      <c r="C12" s="17"/>
      <c r="D12" s="17"/>
      <c r="P12" s="17"/>
      <c r="Q12" s="17"/>
      <c r="R12" s="17"/>
      <c r="S12" s="17"/>
    </row>
    <row r="13" spans="1:20" x14ac:dyDescent="0.25">
      <c r="A13" s="17"/>
      <c r="B13" s="36" t="s">
        <v>14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20" hidden="1" x14ac:dyDescent="0.25">
      <c r="A14" s="17"/>
      <c r="B14" s="17"/>
      <c r="C14" s="17"/>
      <c r="D14" s="17"/>
      <c r="P14" s="17"/>
      <c r="Q14" s="17"/>
      <c r="R14" s="17"/>
      <c r="S14" s="17"/>
    </row>
    <row r="15" spans="1:20" x14ac:dyDescent="0.25">
      <c r="A15" s="17"/>
      <c r="B15" s="17"/>
      <c r="C15" s="17"/>
      <c r="D15" s="17"/>
      <c r="P15" s="17"/>
      <c r="Q15" s="17"/>
      <c r="R15" s="17"/>
      <c r="S15" s="17"/>
    </row>
    <row r="16" spans="1:20" ht="45" x14ac:dyDescent="0.25">
      <c r="A16" s="40"/>
      <c r="B16" s="41"/>
      <c r="C16" s="42"/>
      <c r="D16" s="41"/>
      <c r="E16" s="13" t="s">
        <v>44</v>
      </c>
      <c r="F16" s="13" t="s">
        <v>36</v>
      </c>
      <c r="G16" s="13" t="s">
        <v>37</v>
      </c>
      <c r="H16" s="24"/>
      <c r="I16" s="24"/>
      <c r="J16" s="24"/>
      <c r="K16" s="13"/>
      <c r="L16" s="13"/>
      <c r="M16" s="12"/>
      <c r="N16" s="12"/>
      <c r="O16" s="18"/>
      <c r="P16" s="14"/>
      <c r="Q16" s="14"/>
      <c r="R16" s="14"/>
      <c r="S16" s="14"/>
      <c r="T16" s="18"/>
    </row>
    <row r="17" spans="1:23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22</v>
      </c>
      <c r="F17" s="13" t="s">
        <v>23</v>
      </c>
      <c r="G17" s="13" t="s">
        <v>24</v>
      </c>
      <c r="H17" s="18" t="s">
        <v>25</v>
      </c>
      <c r="I17" s="18" t="s">
        <v>26</v>
      </c>
      <c r="J17" s="18" t="s">
        <v>27</v>
      </c>
      <c r="K17" s="18" t="s">
        <v>28</v>
      </c>
      <c r="L17" s="18" t="s">
        <v>31</v>
      </c>
      <c r="M17" s="18" t="s">
        <v>32</v>
      </c>
      <c r="N17" s="18" t="s">
        <v>33</v>
      </c>
      <c r="O17" s="43" t="s">
        <v>11</v>
      </c>
      <c r="P17" s="45" t="s">
        <v>8</v>
      </c>
      <c r="Q17" s="45" t="s">
        <v>9</v>
      </c>
      <c r="R17" s="45" t="s">
        <v>10</v>
      </c>
      <c r="S17" s="45" t="s">
        <v>6</v>
      </c>
      <c r="T17" s="39" t="s">
        <v>7</v>
      </c>
    </row>
    <row r="18" spans="1:23" ht="54.75" customHeight="1" x14ac:dyDescent="0.25">
      <c r="A18" s="46"/>
      <c r="B18" s="46"/>
      <c r="C18" s="15" t="s">
        <v>3</v>
      </c>
      <c r="D18" s="15" t="s">
        <v>4</v>
      </c>
      <c r="E18" s="20" t="s">
        <v>5</v>
      </c>
      <c r="F18" s="20" t="s">
        <v>5</v>
      </c>
      <c r="G18" s="20" t="s">
        <v>5</v>
      </c>
      <c r="H18" s="20" t="s">
        <v>5</v>
      </c>
      <c r="I18" s="13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44"/>
      <c r="P18" s="45"/>
      <c r="Q18" s="45"/>
      <c r="R18" s="45"/>
      <c r="S18" s="45"/>
      <c r="T18" s="39"/>
    </row>
    <row r="19" spans="1:23" ht="45" x14ac:dyDescent="0.25">
      <c r="A19" s="19">
        <v>1</v>
      </c>
      <c r="B19" s="28" t="s">
        <v>40</v>
      </c>
      <c r="C19" s="25" t="s">
        <v>43</v>
      </c>
      <c r="D19" s="25">
        <v>85</v>
      </c>
      <c r="E19" s="21">
        <v>8002.5</v>
      </c>
      <c r="F19" s="13">
        <v>7985</v>
      </c>
      <c r="G19" s="13">
        <v>8360</v>
      </c>
      <c r="H19" s="13"/>
      <c r="I19" s="13"/>
      <c r="J19" s="13"/>
      <c r="K19" s="13"/>
      <c r="L19" s="13"/>
      <c r="M19" s="13"/>
      <c r="N19" s="18"/>
      <c r="O19" s="18">
        <f>ROUND(AVERAGE(E19:N19),2)</f>
        <v>8115.83</v>
      </c>
      <c r="P19" s="14">
        <f xml:space="preserve"> COUNT(E19:M19)</f>
        <v>3</v>
      </c>
      <c r="Q19" s="14">
        <f>STDEV(E19:M19)</f>
        <v>211.63549639257903</v>
      </c>
      <c r="R19" s="14">
        <f>Q19/O19*100</f>
        <v>2.6076876473826958</v>
      </c>
      <c r="S19" s="14" t="str">
        <f>IF(R19&lt;33,"ОДНОРОДНЫЕ","НЕОДНОРОДНЫЕ")</f>
        <v>ОДНОРОДНЫЕ</v>
      </c>
      <c r="T19" s="18">
        <f>D19*O19</f>
        <v>689845.55</v>
      </c>
      <c r="V19" s="32"/>
      <c r="W19" s="32"/>
    </row>
    <row r="20" spans="1:23" s="17" customFormat="1" ht="45" x14ac:dyDescent="0.25">
      <c r="A20" s="19">
        <v>2</v>
      </c>
      <c r="B20" s="28" t="s">
        <v>41</v>
      </c>
      <c r="C20" s="25" t="s">
        <v>43</v>
      </c>
      <c r="D20" s="25">
        <v>70</v>
      </c>
      <c r="E20" s="21">
        <v>20770.2</v>
      </c>
      <c r="F20" s="13">
        <v>20725</v>
      </c>
      <c r="G20" s="13">
        <v>21660</v>
      </c>
      <c r="H20" s="13"/>
      <c r="I20" s="13"/>
      <c r="J20" s="13"/>
      <c r="K20" s="13"/>
      <c r="L20" s="13"/>
      <c r="M20" s="13"/>
      <c r="N20" s="18"/>
      <c r="O20" s="18">
        <f t="shared" ref="O20:O25" si="0">ROUND(AVERAGE(E20:N20),2)</f>
        <v>21051.73</v>
      </c>
      <c r="P20" s="14">
        <f t="shared" ref="P20:P25" si="1" xml:space="preserve"> COUNT(E20:M20)</f>
        <v>3</v>
      </c>
      <c r="Q20" s="14">
        <f t="shared" ref="Q20:Q25" si="2">STDEV(E20:M20)</f>
        <v>527.25896230726426</v>
      </c>
      <c r="R20" s="14">
        <f t="shared" ref="R20:R25" si="3">Q20/O20*100</f>
        <v>2.5045873299119088</v>
      </c>
      <c r="S20" s="14" t="str">
        <f t="shared" ref="S20:S25" si="4">IF(R20&lt;33,"ОДНОРОДНЫЕ","НЕОДНОРОДНЫЕ")</f>
        <v>ОДНОРОДНЫЕ</v>
      </c>
      <c r="T20" s="18">
        <f t="shared" ref="T20:T25" si="5">D20*O20</f>
        <v>1473621.0999999999</v>
      </c>
      <c r="V20" s="32"/>
      <c r="W20" s="32"/>
    </row>
    <row r="21" spans="1:23" s="17" customFormat="1" ht="45" x14ac:dyDescent="0.25">
      <c r="A21" s="19">
        <v>3</v>
      </c>
      <c r="B21" s="28" t="s">
        <v>42</v>
      </c>
      <c r="C21" s="25" t="s">
        <v>43</v>
      </c>
      <c r="D21" s="25">
        <v>85</v>
      </c>
      <c r="E21" s="21">
        <v>10615</v>
      </c>
      <c r="F21" s="13">
        <v>10592</v>
      </c>
      <c r="G21" s="13">
        <v>11080</v>
      </c>
      <c r="H21" s="13"/>
      <c r="I21" s="13"/>
      <c r="J21" s="13"/>
      <c r="K21" s="13"/>
      <c r="L21" s="13"/>
      <c r="M21" s="13"/>
      <c r="N21" s="18"/>
      <c r="O21" s="18">
        <f t="shared" si="0"/>
        <v>10762.33</v>
      </c>
      <c r="P21" s="14">
        <f t="shared" si="1"/>
        <v>3</v>
      </c>
      <c r="Q21" s="14">
        <f t="shared" si="2"/>
        <v>275.34765903005848</v>
      </c>
      <c r="R21" s="14">
        <f t="shared" si="3"/>
        <v>2.5584391022209734</v>
      </c>
      <c r="S21" s="14" t="str">
        <f t="shared" si="4"/>
        <v>ОДНОРОДНЫЕ</v>
      </c>
      <c r="T21" s="18">
        <f t="shared" si="5"/>
        <v>914798.05</v>
      </c>
      <c r="V21" s="32"/>
      <c r="W21" s="32"/>
    </row>
    <row r="22" spans="1:23" s="17" customFormat="1" x14ac:dyDescent="0.25">
      <c r="A22" s="19">
        <v>4</v>
      </c>
      <c r="B22" s="28" t="s">
        <v>34</v>
      </c>
      <c r="C22" s="25" t="s">
        <v>35</v>
      </c>
      <c r="D22" s="25">
        <v>6</v>
      </c>
      <c r="E22" s="21">
        <v>26895</v>
      </c>
      <c r="F22" s="13">
        <v>26836</v>
      </c>
      <c r="G22" s="13">
        <v>28030</v>
      </c>
      <c r="H22" s="13"/>
      <c r="I22" s="13"/>
      <c r="J22" s="13"/>
      <c r="K22" s="13"/>
      <c r="L22" s="13"/>
      <c r="M22" s="13"/>
      <c r="N22" s="18"/>
      <c r="O22" s="18">
        <f t="shared" si="0"/>
        <v>27253.67</v>
      </c>
      <c r="P22" s="14">
        <f t="shared" si="1"/>
        <v>3</v>
      </c>
      <c r="Q22" s="14">
        <f t="shared" si="2"/>
        <v>672.97127229424382</v>
      </c>
      <c r="R22" s="14">
        <f t="shared" si="3"/>
        <v>2.4692867870427868</v>
      </c>
      <c r="S22" s="14" t="str">
        <f t="shared" si="4"/>
        <v>ОДНОРОДНЫЕ</v>
      </c>
      <c r="T22" s="18">
        <f t="shared" si="5"/>
        <v>163522.01999999999</v>
      </c>
      <c r="V22" s="32"/>
      <c r="W22" s="32"/>
    </row>
    <row r="23" spans="1:23" s="17" customFormat="1" hidden="1" x14ac:dyDescent="0.25">
      <c r="A23" s="19"/>
      <c r="B23" s="27"/>
      <c r="C23" s="29"/>
      <c r="D23" s="30"/>
      <c r="E23" s="21"/>
      <c r="F23" s="13"/>
      <c r="G23" s="13"/>
      <c r="H23" s="13"/>
      <c r="I23" s="13"/>
      <c r="J23" s="13"/>
      <c r="K23" s="13"/>
      <c r="L23" s="13"/>
      <c r="M23" s="13"/>
      <c r="N23" s="18"/>
      <c r="O23" s="18" t="e">
        <f t="shared" si="0"/>
        <v>#DIV/0!</v>
      </c>
      <c r="P23" s="14">
        <f t="shared" si="1"/>
        <v>0</v>
      </c>
      <c r="Q23" s="14" t="e">
        <f t="shared" si="2"/>
        <v>#DIV/0!</v>
      </c>
      <c r="R23" s="14" t="e">
        <f t="shared" si="3"/>
        <v>#DIV/0!</v>
      </c>
      <c r="S23" s="14" t="e">
        <f t="shared" si="4"/>
        <v>#DIV/0!</v>
      </c>
      <c r="T23" s="18" t="e">
        <f t="shared" si="5"/>
        <v>#DIV/0!</v>
      </c>
      <c r="V23" s="32"/>
      <c r="W23" s="32"/>
    </row>
    <row r="24" spans="1:23" s="17" customFormat="1" hidden="1" x14ac:dyDescent="0.25">
      <c r="A24" s="19"/>
      <c r="B24" s="8"/>
      <c r="C24" s="14"/>
      <c r="D24" s="22"/>
      <c r="E24" s="21"/>
      <c r="F24" s="13"/>
      <c r="G24" s="13"/>
      <c r="H24" s="13"/>
      <c r="I24" s="13"/>
      <c r="J24" s="13"/>
      <c r="K24" s="13"/>
      <c r="L24" s="13"/>
      <c r="M24" s="13"/>
      <c r="N24" s="18"/>
      <c r="O24" s="18" t="e">
        <f t="shared" si="0"/>
        <v>#DIV/0!</v>
      </c>
      <c r="P24" s="14">
        <f t="shared" si="1"/>
        <v>0</v>
      </c>
      <c r="Q24" s="14" t="e">
        <f t="shared" si="2"/>
        <v>#DIV/0!</v>
      </c>
      <c r="R24" s="14" t="e">
        <f t="shared" si="3"/>
        <v>#DIV/0!</v>
      </c>
      <c r="S24" s="14" t="e">
        <f t="shared" si="4"/>
        <v>#DIV/0!</v>
      </c>
      <c r="T24" s="18" t="e">
        <f t="shared" si="5"/>
        <v>#DIV/0!</v>
      </c>
      <c r="V24" s="32"/>
      <c r="W24" s="32"/>
    </row>
    <row r="25" spans="1:23" s="17" customFormat="1" hidden="1" x14ac:dyDescent="0.25">
      <c r="A25" s="19"/>
      <c r="B25" s="23"/>
      <c r="C25" s="14"/>
      <c r="D25" s="22"/>
      <c r="E25" s="21"/>
      <c r="F25" s="13"/>
      <c r="G25" s="13"/>
      <c r="H25" s="13"/>
      <c r="I25" s="13"/>
      <c r="J25" s="13"/>
      <c r="K25" s="13"/>
      <c r="L25" s="13"/>
      <c r="M25" s="13"/>
      <c r="N25" s="18"/>
      <c r="O25" s="18" t="e">
        <f t="shared" si="0"/>
        <v>#DIV/0!</v>
      </c>
      <c r="P25" s="14">
        <f t="shared" si="1"/>
        <v>0</v>
      </c>
      <c r="Q25" s="14" t="e">
        <f t="shared" si="2"/>
        <v>#DIV/0!</v>
      </c>
      <c r="R25" s="14" t="e">
        <f t="shared" si="3"/>
        <v>#DIV/0!</v>
      </c>
      <c r="S25" s="14" t="e">
        <f t="shared" si="4"/>
        <v>#DIV/0!</v>
      </c>
      <c r="T25" s="18" t="e">
        <f t="shared" si="5"/>
        <v>#DIV/0!</v>
      </c>
      <c r="V25" s="32"/>
      <c r="W25" s="32"/>
    </row>
    <row r="26" spans="1:23" s="26" customFormat="1" x14ac:dyDescent="0.25">
      <c r="E26" s="31">
        <f>SUMPRODUCT($D$19:$D$22,E19:E22)</f>
        <v>3197771.5</v>
      </c>
      <c r="F26" s="31">
        <f t="shared" ref="F26:G26" si="6">SUMPRODUCT($D$19:$D$22,F19:F22)</f>
        <v>3190811</v>
      </c>
      <c r="G26" s="31">
        <f t="shared" si="6"/>
        <v>3336780</v>
      </c>
      <c r="H26" s="1"/>
      <c r="I26" s="1"/>
      <c r="J26" s="1"/>
      <c r="K26" s="1"/>
      <c r="L26" s="1"/>
      <c r="M26" s="1"/>
      <c r="N26" s="1"/>
      <c r="O26" s="1"/>
      <c r="T26" s="1"/>
      <c r="U26" s="6"/>
      <c r="V26" s="1"/>
    </row>
    <row r="27" spans="1:23" x14ac:dyDescent="0.25">
      <c r="A27" s="17"/>
      <c r="B27" s="17"/>
      <c r="C27" s="17"/>
      <c r="D27" s="17"/>
      <c r="E27" s="17"/>
      <c r="F27" s="17"/>
      <c r="G27" s="17"/>
      <c r="P27" s="17"/>
      <c r="Q27" s="17"/>
      <c r="R27" s="17"/>
      <c r="S27" s="17"/>
      <c r="U27" s="6"/>
      <c r="V27" s="1"/>
    </row>
    <row r="28" spans="1:23" x14ac:dyDescent="0.25">
      <c r="A28" s="37" t="s">
        <v>17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V28" s="6"/>
    </row>
    <row r="29" spans="1:23" x14ac:dyDescent="0.25">
      <c r="A29" s="38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3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6"/>
    </row>
    <row r="31" spans="1:23" s="11" customFormat="1" ht="51" customHeight="1" x14ac:dyDescent="0.25">
      <c r="A31" s="33" t="s">
        <v>45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2"/>
      <c r="V31" s="2"/>
    </row>
    <row r="32" spans="1:23" x14ac:dyDescent="0.25">
      <c r="R32" s="6"/>
      <c r="S32" s="6"/>
    </row>
    <row r="34" spans="16:19" x14ac:dyDescent="0.25">
      <c r="Q34" s="6"/>
    </row>
    <row r="35" spans="16:19" x14ac:dyDescent="0.25">
      <c r="R35" s="6"/>
      <c r="S35" s="6"/>
    </row>
    <row r="36" spans="16:19" x14ac:dyDescent="0.25">
      <c r="R36" s="6"/>
    </row>
    <row r="37" spans="16:19" x14ac:dyDescent="0.25">
      <c r="P37" s="6"/>
    </row>
  </sheetData>
  <mergeCells count="18">
    <mergeCell ref="G3:T3"/>
    <mergeCell ref="B17:B18"/>
    <mergeCell ref="C17:D17"/>
    <mergeCell ref="Q11:R11"/>
    <mergeCell ref="A31:T31"/>
    <mergeCell ref="A30:T30"/>
    <mergeCell ref="B13:S13"/>
    <mergeCell ref="A28:T28"/>
    <mergeCell ref="A29:T29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:S25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5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2025-04-15T06:21:45Z</dcterms:modified>
</cp:coreProperties>
</file>