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19" i="1" l="1"/>
  <c r="P19" i="1"/>
  <c r="Q19" i="1" s="1"/>
  <c r="R19" i="1" s="1"/>
  <c r="O20" i="1"/>
  <c r="P20" i="1"/>
  <c r="O21" i="1"/>
  <c r="P21" i="1"/>
  <c r="O22" i="1"/>
  <c r="P22" i="1"/>
  <c r="N19" i="1"/>
  <c r="S19" i="1" s="1"/>
  <c r="N20" i="1"/>
  <c r="S20" i="1" s="1"/>
  <c r="N21" i="1"/>
  <c r="S21" i="1" s="1"/>
  <c r="N22" i="1"/>
  <c r="S22" i="1" s="1"/>
  <c r="C16" i="1" l="1"/>
  <c r="Q22" i="1"/>
  <c r="R22" i="1" s="1"/>
  <c r="Q20" i="1"/>
  <c r="R20" i="1" s="1"/>
  <c r="Q21" i="1"/>
  <c r="R21" i="1" s="1"/>
</calcChain>
</file>

<file path=xl/sharedStrings.xml><?xml version="1.0" encoding="utf-8"?>
<sst xmlns="http://schemas.openxmlformats.org/spreadsheetml/2006/main" count="54" uniqueCount="41">
  <si>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</si>
  <si>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</si>
  <si>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</si>
  <si>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</si>
  <si>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</si>
  <si>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</si>
  <si>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</si>
  <si>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</si>
  <si>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</si>
  <si>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</si>
  <si>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</si>
  <si>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</si>
  <si>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</si>
  <si>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</si>
  <si>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</si>
  <si>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</si>
  <si>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</si>
  <si>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</si>
  <si>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</si>
  <si>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</si>
  <si>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</si>
  <si>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</si>
  <si>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</si>
  <si>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</si>
  <si>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</si>
  <si>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</si>
  <si>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</si>
  <si>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</si>
  <si>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</si>
  <si>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</si>
  <si>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</si>
  <si>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</si>
  <si>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</si>
  <si>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</si>
  <si>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на поставку лекарственных препаратов для лечения нервной системы</t>
  </si>
  <si>
    <t xml:space="preserve">Вальпроевая кислота </t>
  </si>
  <si>
    <t xml:space="preserve">Агомелатин </t>
  </si>
  <si>
    <t>Уп.</t>
  </si>
  <si>
    <t>Система электронного заказа "ФармКомандир" 26.02.2025</t>
  </si>
  <si>
    <t>Начальная (максимальная) цена договора устанавливается в размере 43 566,80 руб. (сорок три тысячи пятьсот шестьдесят шесть рублей восемьдесят копеек)</t>
  </si>
  <si>
    <t>№ 079-25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</si>
</sst>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abSelected="1" zoomScale="85" zoomScaleNormal="85" zoomScalePageLayoutView="70" workbookViewId="0">
      <selection activeCell="W8" sqref="W8"/>
    </sheetView>
  </sheetViews>
  <sheetFormatPr defaultRowHeight="15" x14ac:dyDescent="0.25"/>
  <cols>
    <col min="1" max="1" width="6.140625" style="11" bestFit="1" customWidth="1"/>
    <col min="2" max="2" width="37.42578125" style="11" customWidth="1"/>
    <col min="3" max="3" width="11.7109375" style="11" customWidth="1"/>
    <col min="4" max="4" width="7.140625" style="11" bestFit="1" customWidth="1"/>
    <col min="5" max="7" width="17.5703125" style="1" customWidth="1"/>
    <col min="8" max="9" width="16" style="1" hidden="1" customWidth="1"/>
    <col min="10" max="10" width="19" style="1" hidden="1" customWidth="1"/>
    <col min="11" max="12" width="16.85546875" style="1" hidden="1" customWidth="1"/>
    <col min="13" max="13" width="21.140625" style="1" hidden="1" customWidth="1"/>
    <col min="14" max="14" width="13.7109375" style="1" customWidth="1"/>
    <col min="15" max="15" width="9.42578125" style="11" customWidth="1"/>
    <col min="16" max="16" width="12.5703125" style="11" customWidth="1"/>
    <col min="17" max="17" width="10.28515625" style="11" customWidth="1"/>
    <col min="18" max="18" width="22.42578125" style="11" bestFit="1" customWidth="1"/>
    <col min="19" max="19" width="17.5703125" style="1" customWidth="1"/>
    <col min="20" max="20" width="10.7109375" style="11" bestFit="1" customWidth="1"/>
    <col min="21" max="21" width="11.28515625" style="11" bestFit="1" customWidth="1"/>
    <col min="22" max="22" width="10.7109375" style="11" bestFit="1" customWidth="1"/>
    <col min="23" max="23" width="11.7109375" style="11" bestFit="1" customWidth="1"/>
    <col min="24" max="24" width="10.7109375" style="11" bestFit="1" customWidth="1"/>
    <col min="25" max="16384" width="9.140625" style="11"/>
  </cols>
  <sheetData>
    <row r="1" spans="1:19" x14ac:dyDescent="0.25">
      <c r="S1" s="4" t="s">
        <v>19</v>
      </c>
    </row>
    <row r="2" spans="1:19" ht="14.45" customHeight="1" x14ac:dyDescent="0.25">
      <c r="S2" s="4" t="s">
        <v>20</v>
      </c>
    </row>
    <row r="3" spans="1:19" x14ac:dyDescent="0.25">
      <c r="G3" s="21" t="s">
        <v>34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x14ac:dyDescent="0.25">
      <c r="G4" s="9"/>
      <c r="H4" s="9"/>
      <c r="I4" s="9"/>
      <c r="J4" s="9"/>
      <c r="K4" s="9"/>
      <c r="L4" s="9"/>
      <c r="M4" s="9"/>
      <c r="N4" s="9"/>
      <c r="O4" s="16"/>
      <c r="P4" s="16"/>
      <c r="Q4" s="16"/>
      <c r="R4" s="16"/>
      <c r="S4" s="5" t="s">
        <v>22</v>
      </c>
    </row>
    <row r="5" spans="1:19" x14ac:dyDescent="0.25">
      <c r="G5" s="9"/>
      <c r="H5" s="9"/>
      <c r="I5" s="9"/>
      <c r="J5" s="9"/>
      <c r="K5" s="9"/>
      <c r="L5" s="9"/>
      <c r="M5" s="9"/>
      <c r="N5" s="9"/>
      <c r="O5" s="16"/>
      <c r="P5" s="16"/>
      <c r="Q5" s="16"/>
      <c r="R5" s="16"/>
      <c r="S5" s="5" t="s">
        <v>21</v>
      </c>
    </row>
    <row r="6" spans="1:19" ht="14.45" customHeight="1" x14ac:dyDescent="0.25">
      <c r="G6" s="9"/>
      <c r="H6" s="9"/>
      <c r="I6" s="9"/>
      <c r="J6" s="9"/>
      <c r="K6" s="9"/>
      <c r="L6" s="9"/>
      <c r="M6" s="9"/>
      <c r="N6" s="9"/>
      <c r="O6" s="16"/>
      <c r="P6" s="16"/>
      <c r="Q6" s="16"/>
      <c r="R6" s="16"/>
      <c r="S6" s="5" t="s">
        <v>40</v>
      </c>
    </row>
    <row r="7" spans="1:19" x14ac:dyDescent="0.25">
      <c r="G7" s="9"/>
      <c r="H7" s="9"/>
      <c r="I7" s="9"/>
      <c r="J7" s="9"/>
      <c r="K7" s="9"/>
      <c r="L7" s="9"/>
      <c r="M7" s="9"/>
      <c r="N7" s="9"/>
      <c r="O7" s="16"/>
      <c r="P7" s="16"/>
      <c r="Q7" s="16"/>
      <c r="R7" s="16"/>
      <c r="S7" s="3" t="s">
        <v>13</v>
      </c>
    </row>
    <row r="8" spans="1:19" x14ac:dyDescent="0.25">
      <c r="S8" s="10" t="s">
        <v>16</v>
      </c>
    </row>
    <row r="9" spans="1:19" x14ac:dyDescent="0.25">
      <c r="S9" s="10" t="s">
        <v>14</v>
      </c>
    </row>
    <row r="11" spans="1:19" ht="28.9" customHeight="1" x14ac:dyDescent="0.25">
      <c r="P11" s="24" t="s">
        <v>29</v>
      </c>
      <c r="Q11" s="24"/>
      <c r="R11" s="16"/>
      <c r="S11" s="9" t="s">
        <v>30</v>
      </c>
    </row>
    <row r="13" spans="1:19" x14ac:dyDescent="0.25">
      <c r="B13" s="28" t="s">
        <v>15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9" hidden="1" x14ac:dyDescent="0.25"/>
    <row r="16" spans="1:19" ht="75" x14ac:dyDescent="0.25">
      <c r="A16" s="32" t="s">
        <v>11</v>
      </c>
      <c r="B16" s="33"/>
      <c r="C16" s="34">
        <f>SUM(S19:S21)</f>
        <v>43566.8</v>
      </c>
      <c r="D16" s="33"/>
      <c r="E16" s="8" t="s">
        <v>38</v>
      </c>
      <c r="F16" s="8" t="s">
        <v>38</v>
      </c>
      <c r="G16" s="8" t="s">
        <v>38</v>
      </c>
      <c r="H16" s="7"/>
      <c r="I16" s="7"/>
      <c r="J16" s="8"/>
      <c r="K16" s="8"/>
      <c r="L16" s="7"/>
      <c r="M16" s="7"/>
      <c r="N16" s="12"/>
      <c r="O16" s="14"/>
      <c r="P16" s="14"/>
      <c r="Q16" s="14"/>
      <c r="R16" s="14"/>
      <c r="S16" s="12"/>
    </row>
    <row r="17" spans="1:21" x14ac:dyDescent="0.25">
      <c r="A17" s="22" t="s">
        <v>0</v>
      </c>
      <c r="B17" s="22" t="s">
        <v>1</v>
      </c>
      <c r="C17" s="22" t="s">
        <v>2</v>
      </c>
      <c r="D17" s="22"/>
      <c r="E17" s="8" t="s">
        <v>23</v>
      </c>
      <c r="F17" s="8" t="s">
        <v>24</v>
      </c>
      <c r="G17" s="8" t="s">
        <v>25</v>
      </c>
      <c r="H17" s="12" t="s">
        <v>26</v>
      </c>
      <c r="I17" s="12" t="s">
        <v>27</v>
      </c>
      <c r="J17" s="12" t="s">
        <v>28</v>
      </c>
      <c r="K17" s="12" t="s">
        <v>31</v>
      </c>
      <c r="L17" s="12" t="s">
        <v>32</v>
      </c>
      <c r="M17" s="12" t="s">
        <v>33</v>
      </c>
      <c r="N17" s="35" t="s">
        <v>12</v>
      </c>
      <c r="O17" s="22" t="s">
        <v>8</v>
      </c>
      <c r="P17" s="22" t="s">
        <v>9</v>
      </c>
      <c r="Q17" s="22" t="s">
        <v>10</v>
      </c>
      <c r="R17" s="22" t="s">
        <v>6</v>
      </c>
      <c r="S17" s="31" t="s">
        <v>7</v>
      </c>
    </row>
    <row r="18" spans="1:21" x14ac:dyDescent="0.25">
      <c r="A18" s="23"/>
      <c r="B18" s="23"/>
      <c r="C18" s="15" t="s">
        <v>3</v>
      </c>
      <c r="D18" s="15" t="s">
        <v>4</v>
      </c>
      <c r="E18" s="13" t="s">
        <v>5</v>
      </c>
      <c r="F18" s="13" t="s">
        <v>5</v>
      </c>
      <c r="G18" s="13" t="s">
        <v>5</v>
      </c>
      <c r="H18" s="8" t="s">
        <v>5</v>
      </c>
      <c r="I18" s="13" t="s">
        <v>5</v>
      </c>
      <c r="J18" s="13" t="s">
        <v>5</v>
      </c>
      <c r="K18" s="13" t="s">
        <v>5</v>
      </c>
      <c r="L18" s="13" t="s">
        <v>5</v>
      </c>
      <c r="M18" s="13" t="s">
        <v>5</v>
      </c>
      <c r="N18" s="36"/>
      <c r="O18" s="22"/>
      <c r="P18" s="22"/>
      <c r="Q18" s="22"/>
      <c r="R18" s="22"/>
      <c r="S18" s="31"/>
    </row>
    <row r="19" spans="1:21" x14ac:dyDescent="0.25">
      <c r="A19" s="14">
        <v>1</v>
      </c>
      <c r="B19" s="20" t="s">
        <v>35</v>
      </c>
      <c r="C19" s="14" t="s">
        <v>37</v>
      </c>
      <c r="D19" s="14">
        <v>65</v>
      </c>
      <c r="E19" s="8">
        <v>180.68</v>
      </c>
      <c r="F19" s="8">
        <v>186.2</v>
      </c>
      <c r="G19" s="8">
        <v>213.73</v>
      </c>
      <c r="H19" s="18"/>
      <c r="I19" s="18"/>
      <c r="J19" s="18"/>
      <c r="K19" s="18"/>
      <c r="L19" s="18"/>
      <c r="M19" s="19"/>
      <c r="N19" s="12">
        <f>ROUND(AVERAGE(E19:M19),2)</f>
        <v>193.54</v>
      </c>
      <c r="O19" s="14">
        <f xml:space="preserve"> COUNT(E19:H19)</f>
        <v>3</v>
      </c>
      <c r="P19" s="14">
        <f>STDEV(E19:G19)</f>
        <v>17.704395875977614</v>
      </c>
      <c r="Q19" s="14">
        <f t="shared" ref="Q19:Q22" si="0">P19/N19*100</f>
        <v>9.1476676015178331</v>
      </c>
      <c r="R19" s="14" t="str">
        <f t="shared" ref="R19:R22" si="1">IF(Q19&lt;33,"ОДНОРОДНЫЕ","НЕОДНОРОДНЫЕ")</f>
        <v>ОДНОРОДНЫЕ</v>
      </c>
      <c r="S19" s="12">
        <f>D19*N19</f>
        <v>12580.1</v>
      </c>
    </row>
    <row r="20" spans="1:21" x14ac:dyDescent="0.25">
      <c r="A20" s="14">
        <v>2</v>
      </c>
      <c r="B20" s="20" t="s">
        <v>35</v>
      </c>
      <c r="C20" s="14" t="s">
        <v>37</v>
      </c>
      <c r="D20" s="14">
        <v>50</v>
      </c>
      <c r="E20" s="8">
        <v>115.06</v>
      </c>
      <c r="F20" s="8">
        <v>127.29</v>
      </c>
      <c r="G20" s="8">
        <v>136.36000000000001</v>
      </c>
      <c r="H20" s="18"/>
      <c r="I20" s="18"/>
      <c r="J20" s="18"/>
      <c r="K20" s="18"/>
      <c r="L20" s="18"/>
      <c r="M20" s="19"/>
      <c r="N20" s="12">
        <f>ROUND(AVERAGE(E20:M20),2)</f>
        <v>126.24</v>
      </c>
      <c r="O20" s="14">
        <f xml:space="preserve"> COUNT(E20:H20)</f>
        <v>3</v>
      </c>
      <c r="P20" s="14">
        <f>STDEV(E20:G20)</f>
        <v>10.688995899210246</v>
      </c>
      <c r="Q20" s="14">
        <f t="shared" si="0"/>
        <v>8.4672020747863179</v>
      </c>
      <c r="R20" s="14" t="str">
        <f>IF(Q20&lt;33,"ОДНОРОДНЫЕ","НЕОДНОРОДНЫЕ")</f>
        <v>ОДНОРОДНЫЕ</v>
      </c>
      <c r="S20" s="12">
        <f>D20*N20</f>
        <v>6312</v>
      </c>
    </row>
    <row r="21" spans="1:21" x14ac:dyDescent="0.25">
      <c r="A21" s="14">
        <v>3</v>
      </c>
      <c r="B21" s="20" t="s">
        <v>36</v>
      </c>
      <c r="C21" s="14" t="s">
        <v>37</v>
      </c>
      <c r="D21" s="14">
        <v>15</v>
      </c>
      <c r="E21" s="8">
        <v>1617</v>
      </c>
      <c r="F21" s="8">
        <v>1629.56</v>
      </c>
      <c r="G21" s="8">
        <v>1688.38</v>
      </c>
      <c r="H21" s="18"/>
      <c r="I21" s="18"/>
      <c r="J21" s="18"/>
      <c r="K21" s="18"/>
      <c r="L21" s="18"/>
      <c r="M21" s="19"/>
      <c r="N21" s="12">
        <f>ROUND(AVERAGE(E21:M21),2)</f>
        <v>1644.98</v>
      </c>
      <c r="O21" s="14">
        <f xml:space="preserve"> COUNT(E21:H21)</f>
        <v>3</v>
      </c>
      <c r="P21" s="14">
        <f>STDEV(E21:G21)</f>
        <v>38.106540121086901</v>
      </c>
      <c r="Q21" s="14">
        <f t="shared" si="0"/>
        <v>2.3165351628036146</v>
      </c>
      <c r="R21" s="14" t="str">
        <f t="shared" si="1"/>
        <v>ОДНОРОДНЫЕ</v>
      </c>
      <c r="S21" s="12">
        <f>D21*N21</f>
        <v>24674.7</v>
      </c>
    </row>
    <row r="22" spans="1:21" hidden="1" x14ac:dyDescent="0.25">
      <c r="A22" s="14"/>
      <c r="B22" s="14"/>
      <c r="C22" s="14"/>
      <c r="D22" s="14"/>
      <c r="E22" s="14"/>
      <c r="F22" s="14"/>
      <c r="G22" s="14"/>
      <c r="N22" s="12" t="e">
        <f>ROUND(AVERAGE(E22:M22),2)</f>
        <v>#DIV/0!</v>
      </c>
      <c r="O22" s="14">
        <f xml:space="preserve"> COUNT(E22:H22)</f>
        <v>0</v>
      </c>
      <c r="P22" s="14" t="e">
        <f>STDEV(E22:G22)</f>
        <v>#DIV/0!</v>
      </c>
      <c r="Q22" s="14" t="e">
        <f t="shared" si="0"/>
        <v>#DIV/0!</v>
      </c>
      <c r="R22" s="14" t="e">
        <f t="shared" si="1"/>
        <v>#DIV/0!</v>
      </c>
      <c r="S22" s="12" t="e">
        <f>D22*N22</f>
        <v>#DIV/0!</v>
      </c>
      <c r="T22" s="6"/>
      <c r="U22" s="1"/>
    </row>
    <row r="23" spans="1:21" x14ac:dyDescent="0.25">
      <c r="E23" s="11"/>
      <c r="F23" s="11"/>
      <c r="G23" s="11"/>
      <c r="N23" s="19"/>
      <c r="O23" s="17"/>
      <c r="P23" s="17"/>
      <c r="Q23" s="17"/>
      <c r="R23" s="17"/>
      <c r="S23" s="19"/>
      <c r="T23" s="6"/>
      <c r="U23" s="1"/>
    </row>
    <row r="24" spans="1:21" x14ac:dyDescent="0.25">
      <c r="A24" s="29" t="s">
        <v>18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U24" s="6"/>
    </row>
    <row r="25" spans="1:21" x14ac:dyDescent="0.25">
      <c r="A25" s="30" t="s">
        <v>17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1:21" ht="15" customHeight="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6"/>
    </row>
    <row r="27" spans="1:21" s="16" customFormat="1" x14ac:dyDescent="0.25">
      <c r="A27" s="25" t="s">
        <v>39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"/>
      <c r="U27" s="2"/>
    </row>
    <row r="28" spans="1:21" x14ac:dyDescent="0.25">
      <c r="Q28" s="6"/>
      <c r="R28" s="6"/>
    </row>
    <row r="30" spans="1:21" x14ac:dyDescent="0.25">
      <c r="P30" s="6"/>
      <c r="Q30" s="6"/>
    </row>
    <row r="31" spans="1:21" x14ac:dyDescent="0.25">
      <c r="Q31" s="6"/>
      <c r="R31" s="6"/>
    </row>
    <row r="32" spans="1:21" x14ac:dyDescent="0.25">
      <c r="Q32" s="6"/>
    </row>
    <row r="33" spans="15:15" x14ac:dyDescent="0.25">
      <c r="O33" s="6"/>
    </row>
  </sheetData>
  <mergeCells count="18">
    <mergeCell ref="R17:R18"/>
    <mergeCell ref="A17:A18"/>
    <mergeCell ref="G3:S3"/>
    <mergeCell ref="B17:B18"/>
    <mergeCell ref="C17:D17"/>
    <mergeCell ref="P11:Q11"/>
    <mergeCell ref="A27:S27"/>
    <mergeCell ref="A26:S26"/>
    <mergeCell ref="B13:R13"/>
    <mergeCell ref="A24:S24"/>
    <mergeCell ref="A25:S25"/>
    <mergeCell ref="S17:S18"/>
    <mergeCell ref="A16:B16"/>
    <mergeCell ref="C16:D16"/>
    <mergeCell ref="N17:N18"/>
    <mergeCell ref="O17:O18"/>
    <mergeCell ref="P17:P18"/>
    <mergeCell ref="Q17:Q18"/>
  </mergeCells>
  <conditionalFormatting sqref="R19:R23">
    <cfRule type="containsText" dxfId="5" priority="34" operator="containsText" text="НЕ">
      <formula>NOT(ISERROR(SEARCH("НЕ",R19)))</formula>
    </cfRule>
    <cfRule type="containsText" dxfId="4" priority="35" operator="containsText" text="ОДНОРОДНЫЕ">
      <formula>NOT(ISERROR(SEARCH("ОДНОРОДНЫЕ",R19)))</formula>
    </cfRule>
    <cfRule type="containsText" dxfId="3" priority="36" operator="containsText" text="НЕОДНОРОДНЫЕ">
      <formula>NOT(ISERROR(SEARCH("НЕОДНОРОДНЫЕ",R19)))</formula>
    </cfRule>
  </conditionalFormatting>
  <conditionalFormatting sqref="R19:R23">
    <cfRule type="containsText" dxfId="2" priority="31" operator="containsText" text="НЕОДНОРОДНЫЕ">
      <formula>NOT(ISERROR(SEARCH("НЕОДНОРОДНЫЕ",R19)))</formula>
    </cfRule>
    <cfRule type="containsText" dxfId="1" priority="32" operator="containsText" text="ОДНОРОДНЫЕ">
      <formula>NOT(ISERROR(SEARCH("ОДНОРОДНЫЕ",R19)))</formula>
    </cfRule>
    <cfRule type="containsText" dxfId="0" priority="33" operator="containsText" text="НЕОДНОРОДНЫЕ">
      <formula>NOT(ISERROR(SEARCH("НЕОДНОРОДНЫЕ",R19)))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2025-04-07T09:23:59Z</dcterms:modified>
</cp:coreProperties>
</file>