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7" i="1" l="1"/>
  <c r="J43" i="1" l="1"/>
  <c r="I43" i="1"/>
  <c r="H43" i="1"/>
  <c r="M43" i="1" s="1"/>
  <c r="J42" i="1"/>
  <c r="I42" i="1"/>
  <c r="H42" i="1"/>
  <c r="M42" i="1" s="1"/>
  <c r="J41" i="1"/>
  <c r="I41" i="1"/>
  <c r="H41" i="1"/>
  <c r="M41" i="1" s="1"/>
  <c r="J40" i="1"/>
  <c r="I40" i="1"/>
  <c r="H40" i="1"/>
  <c r="M40" i="1" s="1"/>
  <c r="J39" i="1"/>
  <c r="I39" i="1"/>
  <c r="H39" i="1"/>
  <c r="M39" i="1" s="1"/>
  <c r="J38" i="1"/>
  <c r="I38" i="1"/>
  <c r="H38" i="1"/>
  <c r="M38" i="1" s="1"/>
  <c r="J37" i="1"/>
  <c r="I37" i="1"/>
  <c r="H37" i="1"/>
  <c r="M37" i="1" s="1"/>
  <c r="J36" i="1"/>
  <c r="I36" i="1"/>
  <c r="H36" i="1"/>
  <c r="M36" i="1" s="1"/>
  <c r="J35" i="1"/>
  <c r="I35" i="1"/>
  <c r="H35" i="1"/>
  <c r="M35" i="1" s="1"/>
  <c r="J34" i="1"/>
  <c r="I34" i="1"/>
  <c r="H34" i="1"/>
  <c r="M34" i="1" s="1"/>
  <c r="J33" i="1"/>
  <c r="I33" i="1"/>
  <c r="H33" i="1"/>
  <c r="M33" i="1" s="1"/>
  <c r="J32" i="1"/>
  <c r="I32" i="1"/>
  <c r="H32" i="1"/>
  <c r="M32" i="1" s="1"/>
  <c r="J31" i="1"/>
  <c r="I31" i="1"/>
  <c r="H31" i="1"/>
  <c r="M31" i="1" s="1"/>
  <c r="J30" i="1"/>
  <c r="I30" i="1"/>
  <c r="H30" i="1"/>
  <c r="M30" i="1" s="1"/>
  <c r="J29" i="1"/>
  <c r="I29" i="1"/>
  <c r="H29" i="1"/>
  <c r="M29" i="1" s="1"/>
  <c r="J28" i="1"/>
  <c r="I28" i="1"/>
  <c r="H28" i="1"/>
  <c r="M28" i="1" s="1"/>
  <c r="J27" i="1"/>
  <c r="I27" i="1"/>
  <c r="H27" i="1"/>
  <c r="M27" i="1" s="1"/>
  <c r="J26" i="1"/>
  <c r="I26" i="1"/>
  <c r="H26" i="1"/>
  <c r="M26" i="1" s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J46" i="1"/>
  <c r="I46" i="1"/>
  <c r="H46" i="1"/>
  <c r="M46" i="1" s="1"/>
  <c r="J45" i="1"/>
  <c r="I45" i="1"/>
  <c r="H45" i="1"/>
  <c r="M45" i="1" s="1"/>
  <c r="J44" i="1"/>
  <c r="I44" i="1"/>
  <c r="H44" i="1"/>
  <c r="M44" i="1" s="1"/>
  <c r="K28" i="1" l="1"/>
  <c r="L28" i="1" s="1"/>
  <c r="K43" i="1"/>
  <c r="L43" i="1" s="1"/>
  <c r="K39" i="1"/>
  <c r="L39" i="1" s="1"/>
  <c r="K35" i="1"/>
  <c r="L35" i="1" s="1"/>
  <c r="K32" i="1"/>
  <c r="L32" i="1" s="1"/>
  <c r="K24" i="1"/>
  <c r="L24" i="1" s="1"/>
  <c r="K25" i="1"/>
  <c r="L25" i="1" s="1"/>
  <c r="K40" i="1"/>
  <c r="L40" i="1" s="1"/>
  <c r="K22" i="1"/>
  <c r="L22" i="1" s="1"/>
  <c r="K37" i="1"/>
  <c r="L37" i="1" s="1"/>
  <c r="K21" i="1"/>
  <c r="L21" i="1" s="1"/>
  <c r="K36" i="1"/>
  <c r="L36" i="1" s="1"/>
  <c r="K26" i="1"/>
  <c r="L26" i="1" s="1"/>
  <c r="K34" i="1"/>
  <c r="L34" i="1" s="1"/>
  <c r="K46" i="1"/>
  <c r="L46" i="1" s="1"/>
  <c r="K23" i="1"/>
  <c r="L23" i="1" s="1"/>
  <c r="K27" i="1"/>
  <c r="L27" i="1" s="1"/>
  <c r="K31" i="1"/>
  <c r="L31" i="1" s="1"/>
  <c r="K38" i="1"/>
  <c r="L38" i="1" s="1"/>
  <c r="K42" i="1"/>
  <c r="L42" i="1" s="1"/>
  <c r="K33" i="1"/>
  <c r="L33" i="1" s="1"/>
  <c r="K30" i="1"/>
  <c r="L30" i="1" s="1"/>
  <c r="K29" i="1"/>
  <c r="L29" i="1" s="1"/>
  <c r="K41" i="1"/>
  <c r="L41" i="1" s="1"/>
  <c r="K44" i="1"/>
  <c r="L44" i="1" s="1"/>
  <c r="K45" i="1"/>
  <c r="L45" i="1" s="1"/>
  <c r="G47" i="1"/>
  <c r="F47" i="1"/>
  <c r="H20" i="1" l="1"/>
  <c r="M20" i="1" l="1"/>
  <c r="M47" i="1" s="1"/>
  <c r="I20" i="1"/>
  <c r="J20" i="1"/>
  <c r="K20" i="1" l="1"/>
  <c r="L20" i="1" s="1"/>
</calcChain>
</file>

<file path=xl/sharedStrings.xml><?xml version="1.0" encoding="utf-8"?>
<sst xmlns="http://schemas.openxmlformats.org/spreadsheetml/2006/main" count="89" uniqueCount="62">
  <si>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</si>
  <si>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</si>
  <si>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</si>
  <si>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</si>
  <si>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</si>
  <si>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</si>
  <si>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</si>
  <si>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</si>
  <si>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</si>
  <si>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</si>
  <si>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</si>
  <si>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</si>
  <si>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</si>
  <si>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</si>
  <si>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</si>
  <si>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</si>
  <si>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</si>
  <si>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</si>
  <si>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</si>
  <si>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</si>
  <si>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</si>
  <si>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</si>
  <si>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</si>
  <si>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</si>
  <si>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</si>
  <si>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</si>
  <si>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</si>
  <si>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077-25</t>
  </si>
  <si>
    <t>на поставку медицинского инструментария для гинекологии</t>
  </si>
  <si>
    <t>КП вх. № 838-04/25 от 07.04.2025</t>
  </si>
  <si>
    <t>КП вх. № 839-04/25 от 07.04.2025</t>
  </si>
  <si>
    <t>КП вх. № 840-04/25 от 07.04.2025</t>
  </si>
  <si>
    <t>Исходя из имеющегося у Заказчика объёма финансового обеспечения для осуществления закупки НМЦД устанавливается в размере 590242 руб. (пятьсот девяносто тысяч двести сорок два рубля 00 копеек)</t>
  </si>
  <si>
    <t>Шт.</t>
  </si>
  <si>
    <t>Компл</t>
  </si>
  <si>
    <t>Лотки почкообразные 81300-26 или эквивалент</t>
  </si>
  <si>
    <t>Ножницы операционные 10.0020.10 или эквивалент</t>
  </si>
  <si>
    <t>Ножницы тонкие операционные 10.0152.11 или эквивалент</t>
  </si>
  <si>
    <t>Расширители гинекологические 60.0362.01 или эквивалент</t>
  </si>
  <si>
    <t>Кюретки маточные 60.0915.10 или эквивалент</t>
  </si>
  <si>
    <t>Кюретки маточные 60.0915.09 или эквивалент</t>
  </si>
  <si>
    <t>Кюретки маточные 60.0915.08 или эквивалент</t>
  </si>
  <si>
    <t>Кюретки маточные 60.0880.30 или эквивалент</t>
  </si>
  <si>
    <t>Кюретки маточные 60.0875.06 или эквивалент</t>
  </si>
  <si>
    <t>Кюретки маточные 60.0875.04 или эквивалент</t>
  </si>
  <si>
    <t>Кюретки маточные 60.0875.02 или эквивалент</t>
  </si>
  <si>
    <t>Кюретки маточные 60.0875.01 или эквивалент</t>
  </si>
  <si>
    <t>Щипцы биопсийные 60.0789.28 или эквивалент</t>
  </si>
  <si>
    <t>Щипцы гинекологические 60.0581.25 или эквивалент</t>
  </si>
  <si>
    <t>Зонды хирургические 60.0493.29 или эквивалент</t>
  </si>
  <si>
    <t>Расширители гинекологические 60.0353.00 или эквивалент</t>
  </si>
  <si>
    <t>Зеркала гинекологические 60.0128.04 или эквивалент</t>
  </si>
  <si>
    <t>Зеркала гинекологические 60.0128.03 или эквивалент</t>
  </si>
  <si>
    <t>Ранорасширители реберные 36.0440.03 или эквивалент</t>
  </si>
  <si>
    <t>Ножницы для повязок 24.0041.24 или эквивалент</t>
  </si>
  <si>
    <t>Зонды хирургические 20.0021.36 или эквивалент</t>
  </si>
  <si>
    <t>Шпатели абдоминальные 18.0695.28 или эквивалент</t>
  </si>
  <si>
    <t>Щипцы для перевязочного материала и тампонов 16.0085.18 или эквивалент</t>
  </si>
  <si>
    <t>Щипцы для перевязочного материала и тампонов 16.0080.24 или эквивалент</t>
  </si>
  <si>
    <t>Щипцы для перевязочного материала и тампонов 16.0031.26 или эквивалент</t>
  </si>
  <si>
    <t>Зажимы для почечной ножки 14.0451.26 или эквивалент</t>
  </si>
  <si>
    <t>Пинцеты захватывающие 12.0358.17 или эквивалент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</si>
</sst>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</cellXfs>
  <cellStyles count="1">
    <cellStyle name="Обычный" xfId="0" builtinId="0"/>
  </cellStyles>
  <dxfs count="1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Normal="100" zoomScalePageLayoutView="70" workbookViewId="0">
      <selection activeCell="G23" sqref="G23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0.7109375" style="10" bestFit="1" customWidth="1"/>
    <col min="16" max="16" width="11.7109375" style="10" bestFit="1" customWidth="1"/>
    <col min="17" max="17" width="10.7109375" style="10" bestFit="1" customWidth="1"/>
    <col min="18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2" t="s">
        <v>28</v>
      </c>
      <c r="F3" s="42"/>
      <c r="G3" s="42"/>
      <c r="H3" s="42"/>
      <c r="I3" s="42"/>
      <c r="J3" s="42"/>
      <c r="K3" s="42"/>
      <c r="L3" s="42"/>
      <c r="M3" s="42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27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6" t="s">
        <v>16</v>
      </c>
      <c r="K12" s="46"/>
      <c r="M12" s="1" t="s">
        <v>14</v>
      </c>
    </row>
    <row r="14" spans="2:13" x14ac:dyDescent="0.25">
      <c r="B14" s="46" t="s">
        <v>15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2:13" hidden="1" x14ac:dyDescent="0.25"/>
    <row r="17" spans="1:16" ht="54.6" customHeight="1" x14ac:dyDescent="0.25">
      <c r="A17" s="49"/>
      <c r="B17" s="50"/>
      <c r="C17" s="51"/>
      <c r="D17" s="50"/>
      <c r="E17" s="13" t="s">
        <v>29</v>
      </c>
      <c r="F17" s="13" t="s">
        <v>30</v>
      </c>
      <c r="G17" s="13" t="s">
        <v>31</v>
      </c>
      <c r="H17" s="12"/>
      <c r="I17" s="14"/>
      <c r="J17" s="14"/>
      <c r="K17" s="14"/>
      <c r="L17" s="14"/>
      <c r="M17" s="12"/>
    </row>
    <row r="18" spans="1:16" ht="30" customHeight="1" x14ac:dyDescent="0.25">
      <c r="A18" s="41" t="s">
        <v>0</v>
      </c>
      <c r="B18" s="41" t="s">
        <v>1</v>
      </c>
      <c r="C18" s="41" t="s">
        <v>2</v>
      </c>
      <c r="D18" s="41"/>
      <c r="E18" s="23" t="s">
        <v>24</v>
      </c>
      <c r="F18" s="23" t="s">
        <v>25</v>
      </c>
      <c r="G18" s="23" t="s">
        <v>26</v>
      </c>
      <c r="H18" s="52" t="s">
        <v>11</v>
      </c>
      <c r="I18" s="41" t="s">
        <v>8</v>
      </c>
      <c r="J18" s="41" t="s">
        <v>9</v>
      </c>
      <c r="K18" s="41" t="s">
        <v>10</v>
      </c>
      <c r="L18" s="41" t="s">
        <v>6</v>
      </c>
      <c r="M18" s="48" t="s">
        <v>7</v>
      </c>
    </row>
    <row r="19" spans="1:16" x14ac:dyDescent="0.25">
      <c r="A19" s="54"/>
      <c r="B19" s="54"/>
      <c r="C19" s="15" t="s">
        <v>3</v>
      </c>
      <c r="D19" s="15" t="s">
        <v>4</v>
      </c>
      <c r="E19" s="16" t="s">
        <v>5</v>
      </c>
      <c r="F19" s="16" t="s">
        <v>5</v>
      </c>
      <c r="G19" s="12" t="s">
        <v>5</v>
      </c>
      <c r="H19" s="53"/>
      <c r="I19" s="41"/>
      <c r="J19" s="41"/>
      <c r="K19" s="41"/>
      <c r="L19" s="41"/>
      <c r="M19" s="48"/>
      <c r="O19" s="31"/>
    </row>
    <row r="20" spans="1:16" s="11" customFormat="1" x14ac:dyDescent="0.25">
      <c r="A20" s="17">
        <v>1</v>
      </c>
      <c r="B20" s="55" t="s">
        <v>35</v>
      </c>
      <c r="C20" s="57" t="s">
        <v>33</v>
      </c>
      <c r="D20" s="56">
        <v>3</v>
      </c>
      <c r="E20" s="18">
        <v>840</v>
      </c>
      <c r="F20" s="12">
        <v>882</v>
      </c>
      <c r="G20" s="12">
        <v>926</v>
      </c>
      <c r="H20" s="12">
        <f>ROUND(AVERAGE(E20:G20),2)</f>
        <v>882.67</v>
      </c>
      <c r="I20" s="14">
        <f t="shared" ref="I20:I32" si="0" xml:space="preserve"> COUNT(E20:G20)</f>
        <v>3</v>
      </c>
      <c r="J20" s="14">
        <f t="shared" ref="J20:J32" si="1">STDEV(E20:G20)</f>
        <v>43.003875794320365</v>
      </c>
      <c r="K20" s="14">
        <f t="shared" ref="K20:K32" si="2">J20/H20*100</f>
        <v>4.872021910149928</v>
      </c>
      <c r="L20" s="14" t="str">
        <f t="shared" ref="L20:L31" si="3">IF(K20&lt;33,"ОДНОРОДНЫЕ","НЕОДНОРОДНЫЕ")</f>
        <v>ОДНОРОДНЫЕ</v>
      </c>
      <c r="M20" s="12">
        <f t="shared" ref="M20:M32" si="4">D20*H20</f>
        <v>2648.0099999999998</v>
      </c>
      <c r="O20" s="32"/>
      <c r="P20" s="24"/>
    </row>
    <row r="21" spans="1:16" s="29" customFormat="1" ht="30" x14ac:dyDescent="0.25">
      <c r="A21" s="17">
        <v>2</v>
      </c>
      <c r="B21" s="55" t="s">
        <v>36</v>
      </c>
      <c r="C21" s="57" t="s">
        <v>33</v>
      </c>
      <c r="D21" s="56">
        <v>2</v>
      </c>
      <c r="E21" s="18">
        <v>745</v>
      </c>
      <c r="F21" s="30">
        <v>785</v>
      </c>
      <c r="G21" s="30">
        <v>824</v>
      </c>
      <c r="H21" s="30">
        <f t="shared" ref="H21:H43" si="5">ROUND(AVERAGE(E21:G21),2)</f>
        <v>784.67</v>
      </c>
      <c r="I21" s="28">
        <f t="shared" si="0"/>
        <v>3</v>
      </c>
      <c r="J21" s="28">
        <f t="shared" si="1"/>
        <v>39.501054838236072</v>
      </c>
      <c r="K21" s="28">
        <f t="shared" si="2"/>
        <v>5.0340977529708129</v>
      </c>
      <c r="L21" s="28" t="str">
        <f t="shared" si="3"/>
        <v>ОДНОРОДНЫЕ</v>
      </c>
      <c r="M21" s="30">
        <f t="shared" si="4"/>
        <v>1569.34</v>
      </c>
      <c r="O21" s="32"/>
      <c r="P21" s="24"/>
    </row>
    <row r="22" spans="1:16" s="29" customFormat="1" ht="30" x14ac:dyDescent="0.25">
      <c r="A22" s="17">
        <v>3</v>
      </c>
      <c r="B22" s="55" t="s">
        <v>37</v>
      </c>
      <c r="C22" s="57" t="s">
        <v>33</v>
      </c>
      <c r="D22" s="56">
        <v>2</v>
      </c>
      <c r="E22" s="18">
        <v>1020</v>
      </c>
      <c r="F22" s="30">
        <v>1071</v>
      </c>
      <c r="G22" s="30">
        <v>1124</v>
      </c>
      <c r="H22" s="30">
        <f t="shared" si="5"/>
        <v>1071.67</v>
      </c>
      <c r="I22" s="28">
        <f t="shared" si="0"/>
        <v>3</v>
      </c>
      <c r="J22" s="28">
        <f t="shared" si="1"/>
        <v>52.003205029433843</v>
      </c>
      <c r="K22" s="28">
        <f t="shared" si="2"/>
        <v>4.8525390306189253</v>
      </c>
      <c r="L22" s="28" t="str">
        <f t="shared" si="3"/>
        <v>ОДНОРОДНЫЕ</v>
      </c>
      <c r="M22" s="30">
        <f t="shared" si="4"/>
        <v>2143.34</v>
      </c>
      <c r="O22" s="32"/>
      <c r="P22" s="24"/>
    </row>
    <row r="23" spans="1:16" s="29" customFormat="1" ht="30" x14ac:dyDescent="0.25">
      <c r="A23" s="17">
        <v>4</v>
      </c>
      <c r="B23" s="55" t="s">
        <v>61</v>
      </c>
      <c r="C23" s="57" t="s">
        <v>33</v>
      </c>
      <c r="D23" s="56">
        <v>2</v>
      </c>
      <c r="E23" s="18">
        <v>1420</v>
      </c>
      <c r="F23" s="30">
        <v>1491</v>
      </c>
      <c r="G23" s="30">
        <v>1565</v>
      </c>
      <c r="H23" s="30">
        <f t="shared" si="5"/>
        <v>1492</v>
      </c>
      <c r="I23" s="28">
        <f t="shared" si="0"/>
        <v>3</v>
      </c>
      <c r="J23" s="28">
        <f t="shared" si="1"/>
        <v>72.505172229296861</v>
      </c>
      <c r="K23" s="28">
        <f t="shared" si="2"/>
        <v>4.859595993920701</v>
      </c>
      <c r="L23" s="28" t="str">
        <f t="shared" si="3"/>
        <v>ОДНОРОДНЫЕ</v>
      </c>
      <c r="M23" s="30">
        <f t="shared" si="4"/>
        <v>2984</v>
      </c>
      <c r="O23" s="32"/>
      <c r="P23" s="24"/>
    </row>
    <row r="24" spans="1:16" s="29" customFormat="1" x14ac:dyDescent="0.25">
      <c r="A24" s="17">
        <v>5</v>
      </c>
      <c r="B24" s="59" t="s">
        <v>60</v>
      </c>
      <c r="C24" s="57" t="s">
        <v>33</v>
      </c>
      <c r="D24" s="56">
        <v>2</v>
      </c>
      <c r="E24" s="18">
        <v>2930</v>
      </c>
      <c r="F24" s="30">
        <v>3076.5</v>
      </c>
      <c r="G24" s="30">
        <v>3230</v>
      </c>
      <c r="H24" s="30">
        <f t="shared" si="5"/>
        <v>3078.83</v>
      </c>
      <c r="I24" s="28">
        <f t="shared" si="0"/>
        <v>3</v>
      </c>
      <c r="J24" s="28">
        <f t="shared" si="1"/>
        <v>150.013610493626</v>
      </c>
      <c r="K24" s="28">
        <f t="shared" si="2"/>
        <v>4.8724226571011071</v>
      </c>
      <c r="L24" s="28" t="str">
        <f t="shared" si="3"/>
        <v>ОДНОРОДНЫЕ</v>
      </c>
      <c r="M24" s="30">
        <f t="shared" si="4"/>
        <v>6157.66</v>
      </c>
      <c r="O24" s="32"/>
      <c r="P24" s="24"/>
    </row>
    <row r="25" spans="1:16" s="29" customFormat="1" ht="30" x14ac:dyDescent="0.25">
      <c r="A25" s="17">
        <v>6</v>
      </c>
      <c r="B25" s="55" t="s">
        <v>59</v>
      </c>
      <c r="C25" s="57" t="s">
        <v>33</v>
      </c>
      <c r="D25" s="56">
        <v>4</v>
      </c>
      <c r="E25" s="18">
        <v>1450</v>
      </c>
      <c r="F25" s="30">
        <v>1522.5</v>
      </c>
      <c r="G25" s="30">
        <v>1598</v>
      </c>
      <c r="H25" s="30">
        <f t="shared" si="5"/>
        <v>1523.5</v>
      </c>
      <c r="I25" s="28">
        <f t="shared" si="0"/>
        <v>3</v>
      </c>
      <c r="J25" s="28">
        <f t="shared" si="1"/>
        <v>74.005067394064312</v>
      </c>
      <c r="K25" s="28">
        <f t="shared" si="2"/>
        <v>4.8575692414876475</v>
      </c>
      <c r="L25" s="28" t="str">
        <f t="shared" si="3"/>
        <v>ОДНОРОДНЫЕ</v>
      </c>
      <c r="M25" s="30">
        <f t="shared" si="4"/>
        <v>6094</v>
      </c>
      <c r="O25" s="32"/>
      <c r="P25" s="24"/>
    </row>
    <row r="26" spans="1:16" s="29" customFormat="1" ht="30" x14ac:dyDescent="0.25">
      <c r="A26" s="17">
        <v>7</v>
      </c>
      <c r="B26" s="55" t="s">
        <v>58</v>
      </c>
      <c r="C26" s="57" t="s">
        <v>33</v>
      </c>
      <c r="D26" s="56">
        <v>7</v>
      </c>
      <c r="E26" s="18">
        <v>2270</v>
      </c>
      <c r="F26" s="30">
        <v>2383.5</v>
      </c>
      <c r="G26" s="30">
        <v>2502</v>
      </c>
      <c r="H26" s="30">
        <f t="shared" si="5"/>
        <v>2385.17</v>
      </c>
      <c r="I26" s="28">
        <f t="shared" si="0"/>
        <v>3</v>
      </c>
      <c r="J26" s="28">
        <f t="shared" si="1"/>
        <v>116.00897953750534</v>
      </c>
      <c r="K26" s="28">
        <f t="shared" si="2"/>
        <v>4.8637614735010644</v>
      </c>
      <c r="L26" s="28" t="str">
        <f t="shared" si="3"/>
        <v>ОДНОРОДНЫЕ</v>
      </c>
      <c r="M26" s="30">
        <f t="shared" si="4"/>
        <v>16696.190000000002</v>
      </c>
      <c r="O26" s="32"/>
      <c r="P26" s="24"/>
    </row>
    <row r="27" spans="1:16" s="29" customFormat="1" ht="30" x14ac:dyDescent="0.25">
      <c r="A27" s="17">
        <v>8</v>
      </c>
      <c r="B27" s="55" t="s">
        <v>57</v>
      </c>
      <c r="C27" s="57" t="s">
        <v>33</v>
      </c>
      <c r="D27" s="56">
        <v>7</v>
      </c>
      <c r="E27" s="18">
        <v>2960</v>
      </c>
      <c r="F27" s="30">
        <v>3108</v>
      </c>
      <c r="G27" s="30">
        <v>3263</v>
      </c>
      <c r="H27" s="30">
        <f t="shared" si="5"/>
        <v>3110.33</v>
      </c>
      <c r="I27" s="28">
        <f t="shared" si="0"/>
        <v>3</v>
      </c>
      <c r="J27" s="28">
        <f t="shared" si="1"/>
        <v>151.51347574830874</v>
      </c>
      <c r="K27" s="28">
        <f t="shared" si="2"/>
        <v>4.8712990502071722</v>
      </c>
      <c r="L27" s="28" t="str">
        <f t="shared" si="3"/>
        <v>ОДНОРОДНЫЕ</v>
      </c>
      <c r="M27" s="30">
        <f t="shared" si="4"/>
        <v>21772.309999999998</v>
      </c>
      <c r="O27" s="32"/>
      <c r="P27" s="24"/>
    </row>
    <row r="28" spans="1:16" s="29" customFormat="1" ht="30" x14ac:dyDescent="0.25">
      <c r="A28" s="17">
        <v>9</v>
      </c>
      <c r="B28" s="55" t="s">
        <v>56</v>
      </c>
      <c r="C28" s="57" t="s">
        <v>33</v>
      </c>
      <c r="D28" s="56">
        <v>1</v>
      </c>
      <c r="E28" s="18">
        <v>1390</v>
      </c>
      <c r="F28" s="30">
        <v>1459.5</v>
      </c>
      <c r="G28" s="30">
        <v>1532</v>
      </c>
      <c r="H28" s="30">
        <f t="shared" si="5"/>
        <v>1460.5</v>
      </c>
      <c r="I28" s="28">
        <f t="shared" si="0"/>
        <v>3</v>
      </c>
      <c r="J28" s="28">
        <f t="shared" si="1"/>
        <v>71.005281493702981</v>
      </c>
      <c r="K28" s="28">
        <f t="shared" si="2"/>
        <v>4.8617104754332754</v>
      </c>
      <c r="L28" s="28" t="str">
        <f t="shared" si="3"/>
        <v>ОДНОРОДНЫЕ</v>
      </c>
      <c r="M28" s="30">
        <f t="shared" si="4"/>
        <v>1460.5</v>
      </c>
      <c r="O28" s="32"/>
      <c r="P28" s="24"/>
    </row>
    <row r="29" spans="1:16" s="29" customFormat="1" ht="30" x14ac:dyDescent="0.25">
      <c r="A29" s="17">
        <v>10</v>
      </c>
      <c r="B29" s="55" t="s">
        <v>55</v>
      </c>
      <c r="C29" s="57" t="s">
        <v>33</v>
      </c>
      <c r="D29" s="56">
        <v>2</v>
      </c>
      <c r="E29" s="18">
        <v>375</v>
      </c>
      <c r="F29" s="30">
        <v>393.75</v>
      </c>
      <c r="G29" s="30">
        <v>413</v>
      </c>
      <c r="H29" s="30">
        <f t="shared" si="5"/>
        <v>393.92</v>
      </c>
      <c r="I29" s="28">
        <f t="shared" si="0"/>
        <v>3</v>
      </c>
      <c r="J29" s="28">
        <f t="shared" si="1"/>
        <v>19.000548237704443</v>
      </c>
      <c r="K29" s="28">
        <f t="shared" si="2"/>
        <v>4.823453553438374</v>
      </c>
      <c r="L29" s="28" t="str">
        <f t="shared" si="3"/>
        <v>ОДНОРОДНЫЕ</v>
      </c>
      <c r="M29" s="30">
        <f t="shared" si="4"/>
        <v>787.84</v>
      </c>
      <c r="O29" s="32"/>
      <c r="P29" s="24"/>
    </row>
    <row r="30" spans="1:16" s="29" customFormat="1" ht="30" x14ac:dyDescent="0.25">
      <c r="A30" s="17">
        <v>11</v>
      </c>
      <c r="B30" s="55" t="s">
        <v>54</v>
      </c>
      <c r="C30" s="57" t="s">
        <v>33</v>
      </c>
      <c r="D30" s="56">
        <v>2</v>
      </c>
      <c r="E30" s="18">
        <v>1345</v>
      </c>
      <c r="F30" s="30">
        <v>1413</v>
      </c>
      <c r="G30" s="30">
        <v>1483</v>
      </c>
      <c r="H30" s="30">
        <f t="shared" si="5"/>
        <v>1413.67</v>
      </c>
      <c r="I30" s="28">
        <f t="shared" si="0"/>
        <v>3</v>
      </c>
      <c r="J30" s="28">
        <f t="shared" si="1"/>
        <v>69.002415416660114</v>
      </c>
      <c r="K30" s="28">
        <f t="shared" si="2"/>
        <v>4.881083662853432</v>
      </c>
      <c r="L30" s="28" t="str">
        <f t="shared" si="3"/>
        <v>ОДНОРОДНЫЕ</v>
      </c>
      <c r="M30" s="30">
        <f t="shared" si="4"/>
        <v>2827.34</v>
      </c>
      <c r="O30" s="32"/>
      <c r="P30" s="24"/>
    </row>
    <row r="31" spans="1:16" s="29" customFormat="1" ht="30" x14ac:dyDescent="0.25">
      <c r="A31" s="17">
        <v>12</v>
      </c>
      <c r="B31" s="55" t="s">
        <v>53</v>
      </c>
      <c r="C31" s="57" t="s">
        <v>33</v>
      </c>
      <c r="D31" s="56">
        <v>1</v>
      </c>
      <c r="E31" s="18">
        <v>15650</v>
      </c>
      <c r="F31" s="30">
        <v>16432.5</v>
      </c>
      <c r="G31" s="30">
        <v>17254</v>
      </c>
      <c r="H31" s="30">
        <f t="shared" si="5"/>
        <v>16445.5</v>
      </c>
      <c r="I31" s="28">
        <f t="shared" si="0"/>
        <v>3</v>
      </c>
      <c r="J31" s="28">
        <f t="shared" si="1"/>
        <v>802.07901730440494</v>
      </c>
      <c r="K31" s="28">
        <f t="shared" si="2"/>
        <v>4.8771944745030851</v>
      </c>
      <c r="L31" s="28" t="str">
        <f t="shared" si="3"/>
        <v>ОДНОРОДНЫЕ</v>
      </c>
      <c r="M31" s="30">
        <f t="shared" si="4"/>
        <v>16445.5</v>
      </c>
      <c r="O31" s="32"/>
      <c r="P31" s="24"/>
    </row>
    <row r="32" spans="1:16" s="29" customFormat="1" ht="30" x14ac:dyDescent="0.25">
      <c r="A32" s="17">
        <v>13</v>
      </c>
      <c r="B32" s="55" t="s">
        <v>52</v>
      </c>
      <c r="C32" s="57" t="s">
        <v>33</v>
      </c>
      <c r="D32" s="56">
        <v>5</v>
      </c>
      <c r="E32" s="18">
        <v>770</v>
      </c>
      <c r="F32" s="30">
        <v>808.5</v>
      </c>
      <c r="G32" s="30">
        <v>848</v>
      </c>
      <c r="H32" s="30">
        <f t="shared" si="5"/>
        <v>808.83</v>
      </c>
      <c r="I32" s="28">
        <f t="shared" si="0"/>
        <v>3</v>
      </c>
      <c r="J32" s="28">
        <f t="shared" si="1"/>
        <v>39.001068361435095</v>
      </c>
      <c r="K32" s="28">
        <f t="shared" si="2"/>
        <v>4.8219116948475076</v>
      </c>
      <c r="L32" s="28" t="str">
        <f>IF(K32&lt;33,"ОДНОРОДНЫЕ","НЕОДНОРОДНЫЕ")</f>
        <v>ОДНОРОДНЫЕ</v>
      </c>
      <c r="M32" s="30">
        <f t="shared" si="4"/>
        <v>4044.15</v>
      </c>
      <c r="O32" s="32"/>
      <c r="P32" s="24"/>
    </row>
    <row r="33" spans="1:16" s="29" customFormat="1" ht="30" x14ac:dyDescent="0.25">
      <c r="A33" s="17">
        <v>14</v>
      </c>
      <c r="B33" s="55" t="s">
        <v>51</v>
      </c>
      <c r="C33" s="57" t="s">
        <v>33</v>
      </c>
      <c r="D33" s="56">
        <v>5</v>
      </c>
      <c r="E33" s="18">
        <v>770</v>
      </c>
      <c r="F33" s="30">
        <v>808.5</v>
      </c>
      <c r="G33" s="30">
        <v>848</v>
      </c>
      <c r="H33" s="30">
        <f t="shared" si="5"/>
        <v>808.83</v>
      </c>
      <c r="I33" s="28">
        <f t="shared" ref="I33:I43" si="6" xml:space="preserve"> COUNT(E33:G33)</f>
        <v>3</v>
      </c>
      <c r="J33" s="28">
        <f t="shared" ref="J33:J43" si="7">STDEV(E33:G33)</f>
        <v>39.001068361435095</v>
      </c>
      <c r="K33" s="28">
        <f t="shared" ref="K33:K43" si="8">J33/H33*100</f>
        <v>4.8219116948475076</v>
      </c>
      <c r="L33" s="28" t="str">
        <f t="shared" ref="L33:L42" si="9">IF(K33&lt;33,"ОДНОРОДНЫЕ","НЕОДНОРОДНЫЕ")</f>
        <v>ОДНОРОДНЫЕ</v>
      </c>
      <c r="M33" s="30">
        <f t="shared" ref="M33:M43" si="10">D33*H33</f>
        <v>4044.15</v>
      </c>
      <c r="O33" s="32"/>
      <c r="P33" s="24"/>
    </row>
    <row r="34" spans="1:16" s="29" customFormat="1" ht="30" x14ac:dyDescent="0.25">
      <c r="A34" s="17">
        <v>15</v>
      </c>
      <c r="B34" s="55" t="s">
        <v>50</v>
      </c>
      <c r="C34" s="57" t="s">
        <v>34</v>
      </c>
      <c r="D34" s="56">
        <v>10</v>
      </c>
      <c r="E34" s="18">
        <v>29730</v>
      </c>
      <c r="F34" s="30">
        <v>31216.5</v>
      </c>
      <c r="G34" s="30">
        <v>32777</v>
      </c>
      <c r="H34" s="30">
        <f t="shared" si="5"/>
        <v>31241.17</v>
      </c>
      <c r="I34" s="28">
        <f t="shared" si="6"/>
        <v>3</v>
      </c>
      <c r="J34" s="28">
        <f t="shared" si="7"/>
        <v>1523.6497574355249</v>
      </c>
      <c r="K34" s="28">
        <f t="shared" si="8"/>
        <v>4.8770572851001583</v>
      </c>
      <c r="L34" s="28" t="str">
        <f t="shared" si="9"/>
        <v>ОДНОРОДНЫЕ</v>
      </c>
      <c r="M34" s="30">
        <f t="shared" si="10"/>
        <v>312411.69999999995</v>
      </c>
      <c r="O34" s="32"/>
      <c r="P34" s="24"/>
    </row>
    <row r="35" spans="1:16" s="29" customFormat="1" x14ac:dyDescent="0.2">
      <c r="A35" s="17">
        <v>16</v>
      </c>
      <c r="B35" s="58" t="s">
        <v>49</v>
      </c>
      <c r="C35" s="57" t="s">
        <v>33</v>
      </c>
      <c r="D35" s="56">
        <v>15</v>
      </c>
      <c r="E35" s="18">
        <v>390</v>
      </c>
      <c r="F35" s="30">
        <v>409.5</v>
      </c>
      <c r="G35" s="30">
        <v>429</v>
      </c>
      <c r="H35" s="30">
        <f t="shared" si="5"/>
        <v>409.5</v>
      </c>
      <c r="I35" s="28">
        <f t="shared" si="6"/>
        <v>3</v>
      </c>
      <c r="J35" s="28">
        <f t="shared" si="7"/>
        <v>19.5</v>
      </c>
      <c r="K35" s="28">
        <f t="shared" si="8"/>
        <v>4.7619047619047619</v>
      </c>
      <c r="L35" s="28" t="str">
        <f t="shared" si="9"/>
        <v>ОДНОРОДНЫЕ</v>
      </c>
      <c r="M35" s="30">
        <f t="shared" si="10"/>
        <v>6142.5</v>
      </c>
      <c r="O35" s="32"/>
      <c r="P35" s="24"/>
    </row>
    <row r="36" spans="1:16" s="29" customFormat="1" ht="30" x14ac:dyDescent="0.25">
      <c r="A36" s="17">
        <v>17</v>
      </c>
      <c r="B36" s="55" t="s">
        <v>48</v>
      </c>
      <c r="C36" s="57" t="s">
        <v>33</v>
      </c>
      <c r="D36" s="56">
        <v>15</v>
      </c>
      <c r="E36" s="18">
        <v>1580</v>
      </c>
      <c r="F36" s="30">
        <v>1659</v>
      </c>
      <c r="G36" s="30">
        <v>1741</v>
      </c>
      <c r="H36" s="30">
        <f t="shared" si="5"/>
        <v>1660</v>
      </c>
      <c r="I36" s="28">
        <f t="shared" si="6"/>
        <v>3</v>
      </c>
      <c r="J36" s="28">
        <f t="shared" si="7"/>
        <v>80.504658250314932</v>
      </c>
      <c r="K36" s="28">
        <f t="shared" si="8"/>
        <v>4.8496782078502969</v>
      </c>
      <c r="L36" s="28" t="str">
        <f t="shared" si="9"/>
        <v>ОДНОРОДНЫЕ</v>
      </c>
      <c r="M36" s="30">
        <f t="shared" si="10"/>
        <v>24900</v>
      </c>
      <c r="O36" s="32"/>
      <c r="P36" s="24"/>
    </row>
    <row r="37" spans="1:16" s="29" customFormat="1" x14ac:dyDescent="0.25">
      <c r="A37" s="17">
        <v>18</v>
      </c>
      <c r="B37" s="55" t="s">
        <v>47</v>
      </c>
      <c r="C37" s="57" t="s">
        <v>33</v>
      </c>
      <c r="D37" s="56">
        <v>1</v>
      </c>
      <c r="E37" s="18">
        <v>24600</v>
      </c>
      <c r="F37" s="30">
        <v>25830</v>
      </c>
      <c r="G37" s="30">
        <v>27121</v>
      </c>
      <c r="H37" s="30">
        <f t="shared" si="5"/>
        <v>25850.33</v>
      </c>
      <c r="I37" s="28">
        <f t="shared" si="6"/>
        <v>3</v>
      </c>
      <c r="J37" s="28">
        <f t="shared" si="7"/>
        <v>1260.6229941316053</v>
      </c>
      <c r="K37" s="28">
        <f t="shared" si="8"/>
        <v>4.8766224420794835</v>
      </c>
      <c r="L37" s="28" t="str">
        <f t="shared" si="9"/>
        <v>ОДНОРОДНЫЕ</v>
      </c>
      <c r="M37" s="30">
        <f t="shared" si="10"/>
        <v>25850.33</v>
      </c>
      <c r="O37" s="32"/>
      <c r="P37" s="24"/>
    </row>
    <row r="38" spans="1:16" s="29" customFormat="1" x14ac:dyDescent="0.25">
      <c r="A38" s="17">
        <v>19</v>
      </c>
      <c r="B38" s="55" t="s">
        <v>46</v>
      </c>
      <c r="C38" s="57" t="s">
        <v>33</v>
      </c>
      <c r="D38" s="56">
        <v>2</v>
      </c>
      <c r="E38" s="18">
        <v>2100</v>
      </c>
      <c r="F38" s="30">
        <v>2205</v>
      </c>
      <c r="G38" s="30">
        <v>2315</v>
      </c>
      <c r="H38" s="30">
        <f t="shared" si="5"/>
        <v>2206.67</v>
      </c>
      <c r="I38" s="28">
        <f t="shared" si="6"/>
        <v>3</v>
      </c>
      <c r="J38" s="28">
        <f t="shared" si="7"/>
        <v>107.50968948580092</v>
      </c>
      <c r="K38" s="28">
        <f t="shared" si="8"/>
        <v>4.8720329494578216</v>
      </c>
      <c r="L38" s="28" t="str">
        <f t="shared" si="9"/>
        <v>ОДНОРОДНЫЕ</v>
      </c>
      <c r="M38" s="30">
        <f t="shared" si="10"/>
        <v>4413.34</v>
      </c>
      <c r="O38" s="32"/>
      <c r="P38" s="24"/>
    </row>
    <row r="39" spans="1:16" s="29" customFormat="1" x14ac:dyDescent="0.25">
      <c r="A39" s="17">
        <v>20</v>
      </c>
      <c r="B39" s="55" t="s">
        <v>45</v>
      </c>
      <c r="C39" s="57" t="s">
        <v>33</v>
      </c>
      <c r="D39" s="56">
        <v>10</v>
      </c>
      <c r="E39" s="18">
        <v>2100</v>
      </c>
      <c r="F39" s="30">
        <v>2205</v>
      </c>
      <c r="G39" s="30">
        <v>2315</v>
      </c>
      <c r="H39" s="30">
        <f t="shared" si="5"/>
        <v>2206.67</v>
      </c>
      <c r="I39" s="28">
        <f t="shared" si="6"/>
        <v>3</v>
      </c>
      <c r="J39" s="28">
        <f t="shared" si="7"/>
        <v>107.50968948580092</v>
      </c>
      <c r="K39" s="28">
        <f t="shared" si="8"/>
        <v>4.8720329494578216</v>
      </c>
      <c r="L39" s="28" t="str">
        <f t="shared" si="9"/>
        <v>ОДНОРОДНЫЕ</v>
      </c>
      <c r="M39" s="30">
        <f t="shared" si="10"/>
        <v>22066.7</v>
      </c>
      <c r="O39" s="32"/>
      <c r="P39" s="24"/>
    </row>
    <row r="40" spans="1:16" s="29" customFormat="1" x14ac:dyDescent="0.25">
      <c r="A40" s="17">
        <v>21</v>
      </c>
      <c r="B40" s="55" t="s">
        <v>44</v>
      </c>
      <c r="C40" s="57" t="s">
        <v>33</v>
      </c>
      <c r="D40" s="56">
        <v>10</v>
      </c>
      <c r="E40" s="18">
        <v>2100</v>
      </c>
      <c r="F40" s="40">
        <v>2205</v>
      </c>
      <c r="G40" s="30">
        <v>2315</v>
      </c>
      <c r="H40" s="30">
        <f t="shared" si="5"/>
        <v>2206.67</v>
      </c>
      <c r="I40" s="28">
        <f t="shared" si="6"/>
        <v>3</v>
      </c>
      <c r="J40" s="28">
        <f t="shared" si="7"/>
        <v>107.50968948580092</v>
      </c>
      <c r="K40" s="28">
        <f t="shared" si="8"/>
        <v>4.8720329494578216</v>
      </c>
      <c r="L40" s="28" t="str">
        <f t="shared" si="9"/>
        <v>ОДНОРОДНЫЕ</v>
      </c>
      <c r="M40" s="30">
        <f t="shared" si="10"/>
        <v>22066.7</v>
      </c>
      <c r="O40" s="32"/>
      <c r="P40" s="24"/>
    </row>
    <row r="41" spans="1:16" s="29" customFormat="1" x14ac:dyDescent="0.25">
      <c r="A41" s="17">
        <v>22</v>
      </c>
      <c r="B41" s="55" t="s">
        <v>43</v>
      </c>
      <c r="C41" s="57" t="s">
        <v>33</v>
      </c>
      <c r="D41" s="56">
        <v>10</v>
      </c>
      <c r="E41" s="18">
        <v>2100</v>
      </c>
      <c r="F41" s="40">
        <v>2205</v>
      </c>
      <c r="G41" s="40">
        <v>2315</v>
      </c>
      <c r="H41" s="30">
        <f t="shared" si="5"/>
        <v>2206.67</v>
      </c>
      <c r="I41" s="28">
        <f t="shared" si="6"/>
        <v>3</v>
      </c>
      <c r="J41" s="28">
        <f t="shared" si="7"/>
        <v>107.50968948580092</v>
      </c>
      <c r="K41" s="28">
        <f t="shared" si="8"/>
        <v>4.8720329494578216</v>
      </c>
      <c r="L41" s="28" t="str">
        <f t="shared" si="9"/>
        <v>ОДНОРОДНЫЕ</v>
      </c>
      <c r="M41" s="30">
        <f t="shared" si="10"/>
        <v>22066.7</v>
      </c>
      <c r="O41" s="32"/>
      <c r="P41" s="24"/>
    </row>
    <row r="42" spans="1:16" s="29" customFormat="1" x14ac:dyDescent="0.25">
      <c r="A42" s="17">
        <v>23</v>
      </c>
      <c r="B42" s="55" t="s">
        <v>42</v>
      </c>
      <c r="C42" s="57" t="s">
        <v>33</v>
      </c>
      <c r="D42" s="56">
        <v>2</v>
      </c>
      <c r="E42" s="18">
        <v>2100</v>
      </c>
      <c r="F42" s="40">
        <v>2205</v>
      </c>
      <c r="G42" s="40">
        <v>2315</v>
      </c>
      <c r="H42" s="30">
        <f t="shared" si="5"/>
        <v>2206.67</v>
      </c>
      <c r="I42" s="28">
        <f t="shared" si="6"/>
        <v>3</v>
      </c>
      <c r="J42" s="28">
        <f t="shared" si="7"/>
        <v>107.50968948580092</v>
      </c>
      <c r="K42" s="28">
        <f t="shared" si="8"/>
        <v>4.8720329494578216</v>
      </c>
      <c r="L42" s="28" t="str">
        <f t="shared" si="9"/>
        <v>ОДНОРОДНЫЕ</v>
      </c>
      <c r="M42" s="30">
        <f t="shared" si="10"/>
        <v>4413.34</v>
      </c>
      <c r="O42" s="32"/>
      <c r="P42" s="24"/>
    </row>
    <row r="43" spans="1:16" s="29" customFormat="1" x14ac:dyDescent="0.25">
      <c r="A43" s="17">
        <v>24</v>
      </c>
      <c r="B43" s="55" t="s">
        <v>41</v>
      </c>
      <c r="C43" s="57" t="s">
        <v>33</v>
      </c>
      <c r="D43" s="56">
        <v>5</v>
      </c>
      <c r="E43" s="30">
        <v>2750</v>
      </c>
      <c r="F43" s="30">
        <v>2887.5</v>
      </c>
      <c r="G43" s="30">
        <v>3031</v>
      </c>
      <c r="H43" s="30">
        <f t="shared" si="5"/>
        <v>2889.5</v>
      </c>
      <c r="I43" s="28">
        <f t="shared" si="6"/>
        <v>3</v>
      </c>
      <c r="J43" s="28">
        <f t="shared" si="7"/>
        <v>140.51067575099054</v>
      </c>
      <c r="K43" s="28">
        <f t="shared" si="8"/>
        <v>4.8628024139467225</v>
      </c>
      <c r="L43" s="28" t="str">
        <f>IF(K43&lt;33,"ОДНОРОДНЫЕ","НЕОДНОРОДНЫЕ")</f>
        <v>ОДНОРОДНЫЕ</v>
      </c>
      <c r="M43" s="30">
        <f t="shared" si="10"/>
        <v>14447.5</v>
      </c>
      <c r="O43" s="32"/>
      <c r="P43" s="24"/>
    </row>
    <row r="44" spans="1:16" s="29" customFormat="1" x14ac:dyDescent="0.25">
      <c r="A44" s="17">
        <v>25</v>
      </c>
      <c r="B44" s="55" t="s">
        <v>40</v>
      </c>
      <c r="C44" s="57" t="s">
        <v>33</v>
      </c>
      <c r="D44" s="56">
        <v>5</v>
      </c>
      <c r="E44" s="18">
        <v>2750</v>
      </c>
      <c r="F44" s="30">
        <v>2887.5</v>
      </c>
      <c r="G44" s="30">
        <v>3031</v>
      </c>
      <c r="H44" s="30">
        <f t="shared" ref="H44:H46" si="11">ROUND(AVERAGE(E44:G44),2)</f>
        <v>2889.5</v>
      </c>
      <c r="I44" s="28">
        <f t="shared" ref="I44:I46" si="12" xml:space="preserve"> COUNT(E44:G44)</f>
        <v>3</v>
      </c>
      <c r="J44" s="28">
        <f t="shared" ref="J44:J46" si="13">STDEV(E44:G44)</f>
        <v>140.51067575099054</v>
      </c>
      <c r="K44" s="28">
        <f t="shared" ref="K44:K46" si="14">J44/H44*100</f>
        <v>4.8628024139467225</v>
      </c>
      <c r="L44" s="28" t="str">
        <f t="shared" ref="L44:L46" si="15">IF(K44&lt;33,"ОДНОРОДНЫЕ","НЕОДНОРОДНЫЕ")</f>
        <v>ОДНОРОДНЫЕ</v>
      </c>
      <c r="M44" s="30">
        <f t="shared" ref="M44:M46" si="16">D44*H44</f>
        <v>14447.5</v>
      </c>
      <c r="O44" s="32"/>
      <c r="P44" s="24"/>
    </row>
    <row r="45" spans="1:16" s="29" customFormat="1" x14ac:dyDescent="0.25">
      <c r="A45" s="17">
        <v>26</v>
      </c>
      <c r="B45" s="55" t="s">
        <v>39</v>
      </c>
      <c r="C45" s="57" t="s">
        <v>33</v>
      </c>
      <c r="D45" s="56">
        <v>5</v>
      </c>
      <c r="E45" s="18">
        <v>2750</v>
      </c>
      <c r="F45" s="30">
        <v>2887.5</v>
      </c>
      <c r="G45" s="30">
        <v>3031</v>
      </c>
      <c r="H45" s="30">
        <f t="shared" si="11"/>
        <v>2889.5</v>
      </c>
      <c r="I45" s="28">
        <f t="shared" si="12"/>
        <v>3</v>
      </c>
      <c r="J45" s="28">
        <f t="shared" si="13"/>
        <v>140.51067575099054</v>
      </c>
      <c r="K45" s="28">
        <f t="shared" si="14"/>
        <v>4.8628024139467225</v>
      </c>
      <c r="L45" s="28" t="str">
        <f t="shared" si="15"/>
        <v>ОДНОРОДНЫЕ</v>
      </c>
      <c r="M45" s="30">
        <f t="shared" si="16"/>
        <v>14447.5</v>
      </c>
      <c r="O45" s="32"/>
      <c r="P45" s="24"/>
    </row>
    <row r="46" spans="1:16" s="29" customFormat="1" ht="30" x14ac:dyDescent="0.25">
      <c r="A46" s="34">
        <v>27</v>
      </c>
      <c r="B46" s="55" t="s">
        <v>38</v>
      </c>
      <c r="C46" s="57" t="s">
        <v>33</v>
      </c>
      <c r="D46" s="56">
        <v>1</v>
      </c>
      <c r="E46" s="18">
        <v>40802</v>
      </c>
      <c r="F46" s="30">
        <v>42845</v>
      </c>
      <c r="G46" s="30">
        <v>44987</v>
      </c>
      <c r="H46" s="30">
        <f t="shared" si="11"/>
        <v>42878</v>
      </c>
      <c r="I46" s="28">
        <f t="shared" si="12"/>
        <v>3</v>
      </c>
      <c r="J46" s="28">
        <f t="shared" si="13"/>
        <v>2092.6951521901128</v>
      </c>
      <c r="K46" s="28">
        <f t="shared" si="14"/>
        <v>4.8805801394424009</v>
      </c>
      <c r="L46" s="28" t="str">
        <f t="shared" si="15"/>
        <v>ОДНОРОДНЫЕ</v>
      </c>
      <c r="M46" s="30">
        <f t="shared" si="16"/>
        <v>42878</v>
      </c>
      <c r="O46" s="32"/>
      <c r="P46" s="24"/>
    </row>
    <row r="47" spans="1:16" x14ac:dyDescent="0.25">
      <c r="A47" s="4"/>
      <c r="B47" s="19"/>
      <c r="C47" s="20"/>
      <c r="D47" s="21"/>
      <c r="E47" s="25">
        <f>SUMPRODUCT($D$20:$D$46,E20:E46)</f>
        <v>590242</v>
      </c>
      <c r="F47" s="25">
        <f>SUMPRODUCT($D$20:$D$46,F20:F46)</f>
        <v>619764</v>
      </c>
      <c r="G47" s="25">
        <f>SUMPRODUCT($D$20:$D$46,G20:G46)</f>
        <v>650672</v>
      </c>
      <c r="H47" s="25"/>
      <c r="I47" s="26"/>
      <c r="J47" s="20"/>
      <c r="K47" s="20"/>
      <c r="L47" s="20"/>
      <c r="M47" s="27">
        <f>SUM(M20:M46)</f>
        <v>620226.1399999999</v>
      </c>
      <c r="O47" s="32"/>
    </row>
    <row r="48" spans="1:16" s="33" customFormat="1" x14ac:dyDescent="0.25">
      <c r="A48" s="4"/>
      <c r="B48" s="35"/>
      <c r="C48" s="36"/>
      <c r="D48" s="37"/>
      <c r="E48" s="38"/>
      <c r="F48" s="38"/>
      <c r="G48" s="38"/>
      <c r="H48" s="38"/>
      <c r="I48" s="36"/>
      <c r="J48" s="36"/>
      <c r="K48" s="36"/>
      <c r="L48" s="36"/>
      <c r="M48" s="39"/>
      <c r="O48" s="32"/>
    </row>
    <row r="49" spans="1:15" x14ac:dyDescent="0.25">
      <c r="A49" s="47" t="s">
        <v>19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O49" s="31"/>
    </row>
    <row r="50" spans="1:15" x14ac:dyDescent="0.25">
      <c r="A50" s="45" t="s">
        <v>18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O50" s="31"/>
    </row>
    <row r="51" spans="1:15" ht="15" customHeight="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O51" s="31"/>
    </row>
    <row r="52" spans="1:15" s="4" customFormat="1" x14ac:dyDescent="0.25">
      <c r="A52" s="43" t="s">
        <v>32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3"/>
      <c r="O52" s="31"/>
    </row>
    <row r="53" spans="1:15" x14ac:dyDescent="0.25">
      <c r="A53" s="4"/>
      <c r="B53" s="4"/>
      <c r="C53" s="4"/>
      <c r="D53" s="4"/>
      <c r="E53" s="5"/>
      <c r="F53" s="5"/>
      <c r="G53" s="5"/>
      <c r="H53" s="5"/>
      <c r="I53" s="4"/>
      <c r="J53" s="4"/>
      <c r="K53" s="4"/>
      <c r="L53" s="4"/>
      <c r="M53" s="5"/>
      <c r="O53" s="31"/>
    </row>
    <row r="54" spans="1:15" x14ac:dyDescent="0.25">
      <c r="A54" s="4"/>
      <c r="B54" s="4"/>
      <c r="C54" s="4"/>
      <c r="D54" s="4"/>
      <c r="E54" s="5"/>
      <c r="F54" s="5"/>
      <c r="G54" s="5"/>
      <c r="H54" s="5"/>
      <c r="I54" s="4"/>
      <c r="J54" s="22"/>
      <c r="K54" s="4"/>
      <c r="L54" s="4"/>
      <c r="M54" s="5"/>
      <c r="O54" s="31"/>
    </row>
    <row r="55" spans="1:15" x14ac:dyDescent="0.25">
      <c r="A55" s="4"/>
      <c r="B55" s="4"/>
      <c r="C55" s="4"/>
      <c r="D55" s="4"/>
      <c r="E55" s="5"/>
      <c r="F55" s="5"/>
      <c r="G55" s="5"/>
      <c r="H55" s="5"/>
      <c r="I55" s="22"/>
      <c r="J55" s="4"/>
      <c r="K55" s="4"/>
      <c r="L55" s="4"/>
      <c r="M55" s="5"/>
      <c r="O55" s="31"/>
    </row>
    <row r="56" spans="1:15" x14ac:dyDescent="0.25">
      <c r="A56" s="4"/>
      <c r="B56" s="4"/>
      <c r="C56" s="4"/>
      <c r="D56" s="4"/>
      <c r="E56" s="5"/>
      <c r="F56" s="5"/>
      <c r="G56" s="5"/>
      <c r="H56" s="5"/>
      <c r="I56" s="4"/>
      <c r="J56" s="4"/>
      <c r="K56" s="4"/>
      <c r="L56" s="4"/>
      <c r="M56" s="5"/>
      <c r="O56" s="31"/>
    </row>
    <row r="57" spans="1:15" x14ac:dyDescent="0.25">
      <c r="O57" s="31"/>
    </row>
    <row r="58" spans="1:15" x14ac:dyDescent="0.25">
      <c r="L58" s="7"/>
      <c r="O58" s="31"/>
    </row>
    <row r="59" spans="1:15" x14ac:dyDescent="0.25">
      <c r="O59" s="31"/>
    </row>
    <row r="60" spans="1:15" x14ac:dyDescent="0.25">
      <c r="L60" s="7"/>
      <c r="O60" s="31"/>
    </row>
    <row r="61" spans="1:15" x14ac:dyDescent="0.25">
      <c r="O61" s="31"/>
    </row>
    <row r="62" spans="1:15" x14ac:dyDescent="0.25">
      <c r="O62" s="31"/>
    </row>
    <row r="63" spans="1:15" x14ac:dyDescent="0.25">
      <c r="O63" s="31"/>
    </row>
    <row r="64" spans="1:15" x14ac:dyDescent="0.25">
      <c r="O64" s="31"/>
    </row>
    <row r="65" spans="15:15" x14ac:dyDescent="0.25">
      <c r="O65" s="31"/>
    </row>
    <row r="66" spans="15:15" x14ac:dyDescent="0.25">
      <c r="O66" s="31"/>
    </row>
    <row r="67" spans="15:15" x14ac:dyDescent="0.25">
      <c r="O67" s="31"/>
    </row>
    <row r="68" spans="15:15" x14ac:dyDescent="0.25">
      <c r="O68" s="31"/>
    </row>
    <row r="69" spans="15:15" x14ac:dyDescent="0.25">
      <c r="O69" s="31"/>
    </row>
    <row r="70" spans="15:15" x14ac:dyDescent="0.25">
      <c r="O70" s="31"/>
    </row>
    <row r="71" spans="15:15" x14ac:dyDescent="0.25">
      <c r="O71" s="31"/>
    </row>
    <row r="72" spans="15:15" x14ac:dyDescent="0.25">
      <c r="O72" s="31"/>
    </row>
    <row r="73" spans="15:15" x14ac:dyDescent="0.25">
      <c r="O73" s="31"/>
    </row>
    <row r="74" spans="15:15" x14ac:dyDescent="0.25">
      <c r="O74" s="31"/>
    </row>
    <row r="75" spans="15:15" x14ac:dyDescent="0.25">
      <c r="O75" s="31"/>
    </row>
    <row r="76" spans="15:15" x14ac:dyDescent="0.25">
      <c r="O76" s="31"/>
    </row>
    <row r="77" spans="15:15" x14ac:dyDescent="0.25">
      <c r="O77" s="31"/>
    </row>
    <row r="78" spans="15:15" x14ac:dyDescent="0.25">
      <c r="O78" s="31"/>
    </row>
    <row r="79" spans="15:15" x14ac:dyDescent="0.25">
      <c r="O79" s="31"/>
    </row>
    <row r="80" spans="15:15" x14ac:dyDescent="0.25">
      <c r="O80" s="31"/>
    </row>
    <row r="81" spans="15:15" x14ac:dyDescent="0.25">
      <c r="O81" s="31"/>
    </row>
    <row r="82" spans="15:15" x14ac:dyDescent="0.25">
      <c r="O82" s="31"/>
    </row>
    <row r="83" spans="15:15" x14ac:dyDescent="0.25">
      <c r="O83" s="31"/>
    </row>
    <row r="84" spans="15:15" x14ac:dyDescent="0.25">
      <c r="O84" s="31"/>
    </row>
    <row r="85" spans="15:15" x14ac:dyDescent="0.25">
      <c r="O85" s="31"/>
    </row>
    <row r="86" spans="15:15" x14ac:dyDescent="0.25">
      <c r="O86" s="31"/>
    </row>
    <row r="87" spans="15:15" x14ac:dyDescent="0.25">
      <c r="O87" s="31"/>
    </row>
    <row r="88" spans="15:15" x14ac:dyDescent="0.25">
      <c r="O88" s="31"/>
    </row>
    <row r="89" spans="15:15" x14ac:dyDescent="0.25">
      <c r="O89" s="31"/>
    </row>
    <row r="90" spans="15:15" x14ac:dyDescent="0.25">
      <c r="O90" s="31"/>
    </row>
    <row r="91" spans="15:15" x14ac:dyDescent="0.25">
      <c r="O91" s="31"/>
    </row>
    <row r="92" spans="15:15" x14ac:dyDescent="0.25">
      <c r="O92" s="31"/>
    </row>
    <row r="93" spans="15:15" x14ac:dyDescent="0.25">
      <c r="O93" s="31"/>
    </row>
    <row r="94" spans="15:15" x14ac:dyDescent="0.25">
      <c r="O94" s="31"/>
    </row>
    <row r="95" spans="15:15" x14ac:dyDescent="0.25">
      <c r="O95" s="31"/>
    </row>
    <row r="96" spans="15:15" x14ac:dyDescent="0.25">
      <c r="O96" s="31"/>
    </row>
    <row r="97" spans="15:15" x14ac:dyDescent="0.25">
      <c r="O97" s="31"/>
    </row>
    <row r="98" spans="15:15" x14ac:dyDescent="0.25">
      <c r="O98" s="31"/>
    </row>
    <row r="99" spans="15:15" x14ac:dyDescent="0.25">
      <c r="O99" s="31"/>
    </row>
    <row r="100" spans="15:15" x14ac:dyDescent="0.25">
      <c r="O100" s="31"/>
    </row>
    <row r="101" spans="15:15" x14ac:dyDescent="0.25">
      <c r="O101" s="31"/>
    </row>
    <row r="102" spans="15:15" x14ac:dyDescent="0.25">
      <c r="O102" s="31"/>
    </row>
    <row r="103" spans="15:15" x14ac:dyDescent="0.25">
      <c r="O103" s="31"/>
    </row>
    <row r="104" spans="15:15" x14ac:dyDescent="0.25">
      <c r="O104" s="31"/>
    </row>
    <row r="105" spans="15:15" x14ac:dyDescent="0.25">
      <c r="O105" s="31"/>
    </row>
    <row r="106" spans="15:15" x14ac:dyDescent="0.25">
      <c r="O106" s="31"/>
    </row>
    <row r="107" spans="15:15" x14ac:dyDescent="0.25">
      <c r="O107" s="31"/>
    </row>
    <row r="108" spans="15:15" x14ac:dyDescent="0.25">
      <c r="O108" s="31"/>
    </row>
    <row r="109" spans="15:15" x14ac:dyDescent="0.25">
      <c r="O109" s="31"/>
    </row>
    <row r="110" spans="15:15" x14ac:dyDescent="0.25">
      <c r="O110" s="31"/>
    </row>
    <row r="111" spans="15:15" x14ac:dyDescent="0.25">
      <c r="O111" s="31"/>
    </row>
    <row r="112" spans="15:15" x14ac:dyDescent="0.25">
      <c r="O112" s="31"/>
    </row>
    <row r="113" spans="15:15" x14ac:dyDescent="0.25">
      <c r="O113" s="31"/>
    </row>
    <row r="114" spans="15:15" x14ac:dyDescent="0.25">
      <c r="O114" s="31"/>
    </row>
    <row r="115" spans="15:15" x14ac:dyDescent="0.25">
      <c r="O115" s="31"/>
    </row>
    <row r="116" spans="15:15" x14ac:dyDescent="0.25">
      <c r="O116" s="31"/>
    </row>
    <row r="117" spans="15:15" x14ac:dyDescent="0.25">
      <c r="O117" s="31"/>
    </row>
    <row r="118" spans="15:15" x14ac:dyDescent="0.25">
      <c r="O118" s="31"/>
    </row>
    <row r="119" spans="15:15" x14ac:dyDescent="0.25">
      <c r="O119" s="31"/>
    </row>
    <row r="120" spans="15:15" x14ac:dyDescent="0.25">
      <c r="O120" s="31"/>
    </row>
    <row r="121" spans="15:15" x14ac:dyDescent="0.25">
      <c r="O121" s="31"/>
    </row>
    <row r="122" spans="15:15" x14ac:dyDescent="0.25">
      <c r="O122" s="31"/>
    </row>
    <row r="123" spans="15:15" x14ac:dyDescent="0.25">
      <c r="O123" s="31"/>
    </row>
    <row r="124" spans="15:15" x14ac:dyDescent="0.25">
      <c r="O124" s="31"/>
    </row>
    <row r="125" spans="15:15" x14ac:dyDescent="0.25">
      <c r="O125" s="31"/>
    </row>
    <row r="126" spans="15:15" x14ac:dyDescent="0.25">
      <c r="O126" s="31"/>
    </row>
    <row r="127" spans="15:15" x14ac:dyDescent="0.25">
      <c r="O127" s="31"/>
    </row>
    <row r="128" spans="15:15" x14ac:dyDescent="0.25">
      <c r="O128" s="31"/>
    </row>
    <row r="129" spans="15:15" x14ac:dyDescent="0.25">
      <c r="O129" s="31"/>
    </row>
    <row r="130" spans="15:15" x14ac:dyDescent="0.25">
      <c r="O130" s="31"/>
    </row>
    <row r="131" spans="15:15" x14ac:dyDescent="0.25">
      <c r="O131" s="31"/>
    </row>
    <row r="132" spans="15:15" x14ac:dyDescent="0.25">
      <c r="O132" s="31"/>
    </row>
    <row r="133" spans="15:15" x14ac:dyDescent="0.25">
      <c r="O133" s="31"/>
    </row>
    <row r="134" spans="15:15" x14ac:dyDescent="0.25">
      <c r="O134" s="31"/>
    </row>
    <row r="135" spans="15:15" x14ac:dyDescent="0.25">
      <c r="O135" s="31"/>
    </row>
    <row r="136" spans="15:15" x14ac:dyDescent="0.25">
      <c r="O136" s="31"/>
    </row>
    <row r="137" spans="15:15" x14ac:dyDescent="0.25">
      <c r="O137" s="31"/>
    </row>
    <row r="138" spans="15:15" x14ac:dyDescent="0.25">
      <c r="O138" s="31"/>
    </row>
    <row r="139" spans="15:15" x14ac:dyDescent="0.25">
      <c r="O139" s="31"/>
    </row>
    <row r="140" spans="15:15" x14ac:dyDescent="0.25">
      <c r="O140" s="31"/>
    </row>
    <row r="141" spans="15:15" x14ac:dyDescent="0.25">
      <c r="O141" s="31"/>
    </row>
    <row r="142" spans="15:15" x14ac:dyDescent="0.25">
      <c r="O142" s="31"/>
    </row>
    <row r="143" spans="15:15" x14ac:dyDescent="0.25">
      <c r="O143" s="31"/>
    </row>
    <row r="144" spans="15:15" x14ac:dyDescent="0.25">
      <c r="O144" s="31"/>
    </row>
    <row r="145" spans="15:15" x14ac:dyDescent="0.25">
      <c r="O145" s="31"/>
    </row>
    <row r="146" spans="15:15" x14ac:dyDescent="0.25">
      <c r="O146" s="31"/>
    </row>
    <row r="147" spans="15:15" x14ac:dyDescent="0.25">
      <c r="O147" s="31"/>
    </row>
    <row r="148" spans="15:15" x14ac:dyDescent="0.25">
      <c r="O148" s="31"/>
    </row>
    <row r="149" spans="15:15" x14ac:dyDescent="0.25">
      <c r="O149" s="31"/>
    </row>
    <row r="150" spans="15:15" x14ac:dyDescent="0.25">
      <c r="O150" s="31"/>
    </row>
    <row r="151" spans="15:15" x14ac:dyDescent="0.25">
      <c r="O151" s="31"/>
    </row>
    <row r="152" spans="15:15" x14ac:dyDescent="0.25">
      <c r="O152" s="31"/>
    </row>
    <row r="153" spans="15:15" x14ac:dyDescent="0.25">
      <c r="O153" s="31"/>
    </row>
    <row r="154" spans="15:15" x14ac:dyDescent="0.25">
      <c r="O154" s="31"/>
    </row>
    <row r="155" spans="15:15" x14ac:dyDescent="0.25">
      <c r="O155" s="31"/>
    </row>
    <row r="156" spans="15:15" x14ac:dyDescent="0.25">
      <c r="O156" s="31"/>
    </row>
    <row r="157" spans="15:15" x14ac:dyDescent="0.25">
      <c r="O157" s="31"/>
    </row>
    <row r="158" spans="15:15" x14ac:dyDescent="0.25">
      <c r="O158" s="31"/>
    </row>
    <row r="159" spans="15:15" x14ac:dyDescent="0.25">
      <c r="O159" s="31"/>
    </row>
    <row r="160" spans="15:15" x14ac:dyDescent="0.25">
      <c r="O160" s="31"/>
    </row>
    <row r="161" spans="15:15" x14ac:dyDescent="0.25">
      <c r="O161" s="31"/>
    </row>
    <row r="162" spans="15:15" x14ac:dyDescent="0.25">
      <c r="O162" s="31"/>
    </row>
    <row r="163" spans="15:15" x14ac:dyDescent="0.25">
      <c r="O163" s="31"/>
    </row>
    <row r="164" spans="15:15" x14ac:dyDescent="0.25">
      <c r="O164" s="31"/>
    </row>
    <row r="165" spans="15:15" x14ac:dyDescent="0.25">
      <c r="O165" s="31"/>
    </row>
    <row r="166" spans="15:15" x14ac:dyDescent="0.25">
      <c r="O166" s="31"/>
    </row>
    <row r="167" spans="15:15" x14ac:dyDescent="0.25">
      <c r="O167" s="31"/>
    </row>
    <row r="168" spans="15:15" x14ac:dyDescent="0.25">
      <c r="O168" s="31"/>
    </row>
    <row r="169" spans="15:15" x14ac:dyDescent="0.25">
      <c r="O169" s="31"/>
    </row>
    <row r="170" spans="15:15" x14ac:dyDescent="0.25">
      <c r="O170" s="31"/>
    </row>
    <row r="171" spans="15:15" x14ac:dyDescent="0.25">
      <c r="O171" s="31"/>
    </row>
    <row r="172" spans="15:15" x14ac:dyDescent="0.25">
      <c r="O172" s="31"/>
    </row>
    <row r="173" spans="15:15" x14ac:dyDescent="0.25">
      <c r="O173" s="31"/>
    </row>
    <row r="174" spans="15:15" x14ac:dyDescent="0.25">
      <c r="O174" s="31"/>
    </row>
    <row r="175" spans="15:15" x14ac:dyDescent="0.25">
      <c r="O175" s="31"/>
    </row>
    <row r="176" spans="15:15" x14ac:dyDescent="0.25">
      <c r="O176" s="31"/>
    </row>
    <row r="177" spans="15:15" x14ac:dyDescent="0.25">
      <c r="O177" s="31"/>
    </row>
    <row r="178" spans="15:15" x14ac:dyDescent="0.25">
      <c r="O178" s="31"/>
    </row>
    <row r="179" spans="15:15" x14ac:dyDescent="0.25">
      <c r="O179" s="31"/>
    </row>
    <row r="180" spans="15:15" x14ac:dyDescent="0.25">
      <c r="O180" s="31"/>
    </row>
    <row r="181" spans="15:15" x14ac:dyDescent="0.25">
      <c r="O181" s="31"/>
    </row>
    <row r="182" spans="15:15" x14ac:dyDescent="0.25">
      <c r="O182" s="31"/>
    </row>
    <row r="183" spans="15:15" x14ac:dyDescent="0.25">
      <c r="O183" s="31"/>
    </row>
    <row r="184" spans="15:15" x14ac:dyDescent="0.25">
      <c r="O184" s="31"/>
    </row>
    <row r="185" spans="15:15" x14ac:dyDescent="0.25">
      <c r="O185" s="31"/>
    </row>
    <row r="186" spans="15:15" x14ac:dyDescent="0.25">
      <c r="O186" s="31"/>
    </row>
  </sheetData>
  <mergeCells count="18">
    <mergeCell ref="A18:A19"/>
    <mergeCell ref="B18:B19"/>
    <mergeCell ref="C18:D18"/>
    <mergeCell ref="E3:M3"/>
    <mergeCell ref="A52:M52"/>
    <mergeCell ref="A51:M51"/>
    <mergeCell ref="J12:K12"/>
    <mergeCell ref="B14:L14"/>
    <mergeCell ref="A49:M49"/>
    <mergeCell ref="A50:M50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20 L47:L48">
    <cfRule type="containsText" dxfId="149" priority="754" operator="containsText" text="НЕ">
      <formula>NOT(ISERROR(SEARCH("НЕ",L20)))</formula>
    </cfRule>
    <cfRule type="containsText" dxfId="148" priority="755" operator="containsText" text="ОДНОРОДНЫЕ">
      <formula>NOT(ISERROR(SEARCH("ОДНОРОДНЫЕ",L20)))</formula>
    </cfRule>
    <cfRule type="containsText" dxfId="147" priority="756" operator="containsText" text="НЕОДНОРОДНЫЕ">
      <formula>NOT(ISERROR(SEARCH("НЕОДНОРОДНЫЕ",L20)))</formula>
    </cfRule>
  </conditionalFormatting>
  <conditionalFormatting sqref="L20 L47:L48">
    <cfRule type="containsText" dxfId="146" priority="751" operator="containsText" text="НЕОДНОРОДНЫЕ">
      <formula>NOT(ISERROR(SEARCH("НЕОДНОРОДНЫЕ",L20)))</formula>
    </cfRule>
    <cfRule type="containsText" dxfId="145" priority="752" operator="containsText" text="ОДНОРОДНЫЕ">
      <formula>NOT(ISERROR(SEARCH("ОДНОРОДНЫЕ",L20)))</formula>
    </cfRule>
    <cfRule type="containsText" dxfId="144" priority="753" operator="containsText" text="НЕОДНОРОДНЫЕ">
      <formula>NOT(ISERROR(SEARCH("НЕОДНОРОДНЫЕ",L20)))</formula>
    </cfRule>
  </conditionalFormatting>
  <conditionalFormatting sqref="L46">
    <cfRule type="containsText" dxfId="143" priority="178" operator="containsText" text="НЕ">
      <formula>NOT(ISERROR(SEARCH("НЕ",L46)))</formula>
    </cfRule>
    <cfRule type="containsText" dxfId="142" priority="179" operator="containsText" text="ОДНОРОДНЫЕ">
      <formula>NOT(ISERROR(SEARCH("ОДНОРОДНЫЕ",L46)))</formula>
    </cfRule>
    <cfRule type="containsText" dxfId="141" priority="180" operator="containsText" text="НЕОДНОРОДНЫЕ">
      <formula>NOT(ISERROR(SEARCH("НЕОДНОРОДНЫЕ",L46)))</formula>
    </cfRule>
  </conditionalFormatting>
  <conditionalFormatting sqref="L46">
    <cfRule type="containsText" dxfId="140" priority="175" operator="containsText" text="НЕОДНОРОДНЫЕ">
      <formula>NOT(ISERROR(SEARCH("НЕОДНОРОДНЫЕ",L46)))</formula>
    </cfRule>
    <cfRule type="containsText" dxfId="139" priority="176" operator="containsText" text="ОДНОРОДНЫЕ">
      <formula>NOT(ISERROR(SEARCH("ОДНОРОДНЫЕ",L46)))</formula>
    </cfRule>
    <cfRule type="containsText" dxfId="138" priority="177" operator="containsText" text="НЕОДНОРОДНЫЕ">
      <formula>NOT(ISERROR(SEARCH("НЕОДНОРОДНЫЕ",L46)))</formula>
    </cfRule>
  </conditionalFormatting>
  <conditionalFormatting sqref="L44">
    <cfRule type="containsText" dxfId="137" priority="160" operator="containsText" text="НЕ">
      <formula>NOT(ISERROR(SEARCH("НЕ",L44)))</formula>
    </cfRule>
    <cfRule type="containsText" dxfId="136" priority="161" operator="containsText" text="ОДНОРОДНЫЕ">
      <formula>NOT(ISERROR(SEARCH("ОДНОРОДНЫЕ",L44)))</formula>
    </cfRule>
    <cfRule type="containsText" dxfId="135" priority="162" operator="containsText" text="НЕОДНОРОДНЫЕ">
      <formula>NOT(ISERROR(SEARCH("НЕОДНОРОДНЫЕ",L44)))</formula>
    </cfRule>
  </conditionalFormatting>
  <conditionalFormatting sqref="L44">
    <cfRule type="containsText" dxfId="134" priority="157" operator="containsText" text="НЕОДНОРОДНЫЕ">
      <formula>NOT(ISERROR(SEARCH("НЕОДНОРОДНЫЕ",L44)))</formula>
    </cfRule>
    <cfRule type="containsText" dxfId="133" priority="158" operator="containsText" text="ОДНОРОДНЫЕ">
      <formula>NOT(ISERROR(SEARCH("ОДНОРОДНЫЕ",L44)))</formula>
    </cfRule>
    <cfRule type="containsText" dxfId="132" priority="159" operator="containsText" text="НЕОДНОРОДНЫЕ">
      <formula>NOT(ISERROR(SEARCH("НЕОДНОРОДНЫЕ",L44)))</formula>
    </cfRule>
  </conditionalFormatting>
  <conditionalFormatting sqref="L45">
    <cfRule type="containsText" dxfId="131" priority="154" operator="containsText" text="НЕ">
      <formula>NOT(ISERROR(SEARCH("НЕ",L45)))</formula>
    </cfRule>
    <cfRule type="containsText" dxfId="130" priority="155" operator="containsText" text="ОДНОРОДНЫЕ">
      <formula>NOT(ISERROR(SEARCH("ОДНОРОДНЫЕ",L45)))</formula>
    </cfRule>
    <cfRule type="containsText" dxfId="129" priority="156" operator="containsText" text="НЕОДНОРОДНЫЕ">
      <formula>NOT(ISERROR(SEARCH("НЕОДНОРОДНЫЕ",L45)))</formula>
    </cfRule>
  </conditionalFormatting>
  <conditionalFormatting sqref="L45">
    <cfRule type="containsText" dxfId="128" priority="151" operator="containsText" text="НЕОДНОРОДНЫЕ">
      <formula>NOT(ISERROR(SEARCH("НЕОДНОРОДНЫЕ",L45)))</formula>
    </cfRule>
    <cfRule type="containsText" dxfId="127" priority="152" operator="containsText" text="ОДНОРОДНЫЕ">
      <formula>NOT(ISERROR(SEARCH("ОДНОРОДНЫЕ",L45)))</formula>
    </cfRule>
    <cfRule type="containsText" dxfId="126" priority="153" operator="containsText" text="НЕОДНОРОДНЫЕ">
      <formula>NOT(ISERROR(SEARCH("НЕОДНОРОДНЫЕ",L45)))</formula>
    </cfRule>
  </conditionalFormatting>
  <conditionalFormatting sqref="L38">
    <cfRule type="containsText" dxfId="125" priority="130" operator="containsText" text="НЕ">
      <formula>NOT(ISERROR(SEARCH("НЕ",L38)))</formula>
    </cfRule>
    <cfRule type="containsText" dxfId="124" priority="131" operator="containsText" text="ОДНОРОДНЫЕ">
      <formula>NOT(ISERROR(SEARCH("ОДНОРОДНЫЕ",L38)))</formula>
    </cfRule>
    <cfRule type="containsText" dxfId="123" priority="132" operator="containsText" text="НЕОДНОРОДНЫЕ">
      <formula>NOT(ISERROR(SEARCH("НЕОДНОРОДНЫЕ",L38)))</formula>
    </cfRule>
  </conditionalFormatting>
  <conditionalFormatting sqref="L38">
    <cfRule type="containsText" dxfId="122" priority="127" operator="containsText" text="НЕОДНОРОДНЫЕ">
      <formula>NOT(ISERROR(SEARCH("НЕОДНОРОДНЫЕ",L38)))</formula>
    </cfRule>
    <cfRule type="containsText" dxfId="121" priority="128" operator="containsText" text="ОДНОРОДНЫЕ">
      <formula>NOT(ISERROR(SEARCH("ОДНОРОДНЫЕ",L38)))</formula>
    </cfRule>
    <cfRule type="containsText" dxfId="120" priority="129" operator="containsText" text="НЕОДНОРОДНЫЕ">
      <formula>NOT(ISERROR(SEARCH("НЕОДНОРОДНЫЕ",L38)))</formula>
    </cfRule>
  </conditionalFormatting>
  <conditionalFormatting sqref="L39">
    <cfRule type="containsText" dxfId="119" priority="124" operator="containsText" text="НЕ">
      <formula>NOT(ISERROR(SEARCH("НЕ",L39)))</formula>
    </cfRule>
    <cfRule type="containsText" dxfId="118" priority="125" operator="containsText" text="ОДНОРОДНЫЕ">
      <formula>NOT(ISERROR(SEARCH("ОДНОРОДНЫЕ",L39)))</formula>
    </cfRule>
    <cfRule type="containsText" dxfId="117" priority="126" operator="containsText" text="НЕОДНОРОДНЫЕ">
      <formula>NOT(ISERROR(SEARCH("НЕОДНОРОДНЫЕ",L39)))</formula>
    </cfRule>
  </conditionalFormatting>
  <conditionalFormatting sqref="L39">
    <cfRule type="containsText" dxfId="116" priority="121" operator="containsText" text="НЕОДНОРОДНЫЕ">
      <formula>NOT(ISERROR(SEARCH("НЕОДНОРОДНЫЕ",L39)))</formula>
    </cfRule>
    <cfRule type="containsText" dxfId="115" priority="122" operator="containsText" text="ОДНОРОДНЫЕ">
      <formula>NOT(ISERROR(SEARCH("ОДНОРОДНЫЕ",L39)))</formula>
    </cfRule>
    <cfRule type="containsText" dxfId="114" priority="123" operator="containsText" text="НЕОДНОРОДНЫЕ">
      <formula>NOT(ISERROR(SEARCH("НЕОДНОРОДНЫЕ",L39)))</formula>
    </cfRule>
  </conditionalFormatting>
  <conditionalFormatting sqref="L40 L43">
    <cfRule type="containsText" dxfId="113" priority="118" operator="containsText" text="НЕ">
      <formula>NOT(ISERROR(SEARCH("НЕ",L40)))</formula>
    </cfRule>
    <cfRule type="containsText" dxfId="112" priority="119" operator="containsText" text="ОДНОРОДНЫЕ">
      <formula>NOT(ISERROR(SEARCH("ОДНОРОДНЫЕ",L40)))</formula>
    </cfRule>
    <cfRule type="containsText" dxfId="111" priority="120" operator="containsText" text="НЕОДНОРОДНЫЕ">
      <formula>NOT(ISERROR(SEARCH("НЕОДНОРОДНЫЕ",L40)))</formula>
    </cfRule>
  </conditionalFormatting>
  <conditionalFormatting sqref="L40 L43">
    <cfRule type="containsText" dxfId="110" priority="115" operator="containsText" text="НЕОДНОРОДНЫЕ">
      <formula>NOT(ISERROR(SEARCH("НЕОДНОРОДНЫЕ",L40)))</formula>
    </cfRule>
    <cfRule type="containsText" dxfId="109" priority="116" operator="containsText" text="ОДНОРОДНЫЕ">
      <formula>NOT(ISERROR(SEARCH("ОДНОРОДНЫЕ",L40)))</formula>
    </cfRule>
    <cfRule type="containsText" dxfId="108" priority="117" operator="containsText" text="НЕОДНОРОДНЫЕ">
      <formula>NOT(ISERROR(SEARCH("НЕОДНОРОДНЫЕ",L40)))</formula>
    </cfRule>
  </conditionalFormatting>
  <conditionalFormatting sqref="L35">
    <cfRule type="containsText" dxfId="107" priority="112" operator="containsText" text="НЕ">
      <formula>NOT(ISERROR(SEARCH("НЕ",L35)))</formula>
    </cfRule>
    <cfRule type="containsText" dxfId="106" priority="113" operator="containsText" text="ОДНОРОДНЫЕ">
      <formula>NOT(ISERROR(SEARCH("ОДНОРОДНЫЕ",L35)))</formula>
    </cfRule>
    <cfRule type="containsText" dxfId="105" priority="114" operator="containsText" text="НЕОДНОРОДНЫЕ">
      <formula>NOT(ISERROR(SEARCH("НЕОДНОРОДНЫЕ",L35)))</formula>
    </cfRule>
  </conditionalFormatting>
  <conditionalFormatting sqref="L35">
    <cfRule type="containsText" dxfId="104" priority="109" operator="containsText" text="НЕОДНОРОДНЫЕ">
      <formula>NOT(ISERROR(SEARCH("НЕОДНОРОДНЫЕ",L35)))</formula>
    </cfRule>
    <cfRule type="containsText" dxfId="103" priority="110" operator="containsText" text="ОДНОРОДНЫЕ">
      <formula>NOT(ISERROR(SEARCH("ОДНОРОДНЫЕ",L35)))</formula>
    </cfRule>
    <cfRule type="containsText" dxfId="102" priority="111" operator="containsText" text="НЕОДНОРОДНЫЕ">
      <formula>NOT(ISERROR(SEARCH("НЕОДНОРОДНЫЕ",L35)))</formula>
    </cfRule>
  </conditionalFormatting>
  <conditionalFormatting sqref="L36">
    <cfRule type="containsText" dxfId="101" priority="106" operator="containsText" text="НЕ">
      <formula>NOT(ISERROR(SEARCH("НЕ",L36)))</formula>
    </cfRule>
    <cfRule type="containsText" dxfId="100" priority="107" operator="containsText" text="ОДНОРОДНЫЕ">
      <formula>NOT(ISERROR(SEARCH("ОДНОРОДНЫЕ",L36)))</formula>
    </cfRule>
    <cfRule type="containsText" dxfId="99" priority="108" operator="containsText" text="НЕОДНОРОДНЫЕ">
      <formula>NOT(ISERROR(SEARCH("НЕОДНОРОДНЫЕ",L36)))</formula>
    </cfRule>
  </conditionalFormatting>
  <conditionalFormatting sqref="L36">
    <cfRule type="containsText" dxfId="98" priority="103" operator="containsText" text="НЕОДНОРОДНЫЕ">
      <formula>NOT(ISERROR(SEARCH("НЕОДНОРОДНЫЕ",L36)))</formula>
    </cfRule>
    <cfRule type="containsText" dxfId="97" priority="104" operator="containsText" text="ОДНОРОДНЫЕ">
      <formula>NOT(ISERROR(SEARCH("ОДНОРОДНЫЕ",L36)))</formula>
    </cfRule>
    <cfRule type="containsText" dxfId="96" priority="105" operator="containsText" text="НЕОДНОРОДНЫЕ">
      <formula>NOT(ISERROR(SEARCH("НЕОДНОРОДНЫЕ",L36)))</formula>
    </cfRule>
  </conditionalFormatting>
  <conditionalFormatting sqref="L37">
    <cfRule type="containsText" dxfId="95" priority="100" operator="containsText" text="НЕ">
      <formula>NOT(ISERROR(SEARCH("НЕ",L37)))</formula>
    </cfRule>
    <cfRule type="containsText" dxfId="94" priority="101" operator="containsText" text="ОДНОРОДНЫЕ">
      <formula>NOT(ISERROR(SEARCH("ОДНОРОДНЫЕ",L37)))</formula>
    </cfRule>
    <cfRule type="containsText" dxfId="93" priority="102" operator="containsText" text="НЕОДНОРОДНЫЕ">
      <formula>NOT(ISERROR(SEARCH("НЕОДНОРОДНЫЕ",L37)))</formula>
    </cfRule>
  </conditionalFormatting>
  <conditionalFormatting sqref="L37">
    <cfRule type="containsText" dxfId="92" priority="97" operator="containsText" text="НЕОДНОРОДНЫЕ">
      <formula>NOT(ISERROR(SEARCH("НЕОДНОРОДНЫЕ",L37)))</formula>
    </cfRule>
    <cfRule type="containsText" dxfId="91" priority="98" operator="containsText" text="ОДНОРОДНЫЕ">
      <formula>NOT(ISERROR(SEARCH("ОДНОРОДНЫЕ",L37)))</formula>
    </cfRule>
    <cfRule type="containsText" dxfId="90" priority="99" operator="containsText" text="НЕОДНОРОДНЫЕ">
      <formula>NOT(ISERROR(SEARCH("НЕОДНОРОДНЫЕ",L37)))</formula>
    </cfRule>
  </conditionalFormatting>
  <conditionalFormatting sqref="L33">
    <cfRule type="containsText" dxfId="89" priority="94" operator="containsText" text="НЕ">
      <formula>NOT(ISERROR(SEARCH("НЕ",L33)))</formula>
    </cfRule>
    <cfRule type="containsText" dxfId="88" priority="95" operator="containsText" text="ОДНОРОДНЫЕ">
      <formula>NOT(ISERROR(SEARCH("ОДНОРОДНЫЕ",L33)))</formula>
    </cfRule>
    <cfRule type="containsText" dxfId="87" priority="96" operator="containsText" text="НЕОДНОРОДНЫЕ">
      <formula>NOT(ISERROR(SEARCH("НЕОДНОРОДНЫЕ",L33)))</formula>
    </cfRule>
  </conditionalFormatting>
  <conditionalFormatting sqref="L33">
    <cfRule type="containsText" dxfId="86" priority="91" operator="containsText" text="НЕОДНОРОДНЫЕ">
      <formula>NOT(ISERROR(SEARCH("НЕОДНОРОДНЫЕ",L33)))</formula>
    </cfRule>
    <cfRule type="containsText" dxfId="85" priority="92" operator="containsText" text="ОДНОРОДНЫЕ">
      <formula>NOT(ISERROR(SEARCH("ОДНОРОДНЫЕ",L33)))</formula>
    </cfRule>
    <cfRule type="containsText" dxfId="84" priority="93" operator="containsText" text="НЕОДНОРОДНЫЕ">
      <formula>NOT(ISERROR(SEARCH("НЕОДНОРОДНЫЕ",L33)))</formula>
    </cfRule>
  </conditionalFormatting>
  <conditionalFormatting sqref="L34">
    <cfRule type="containsText" dxfId="83" priority="88" operator="containsText" text="НЕ">
      <formula>NOT(ISERROR(SEARCH("НЕ",L34)))</formula>
    </cfRule>
    <cfRule type="containsText" dxfId="82" priority="89" operator="containsText" text="ОДНОРОДНЫЕ">
      <formula>NOT(ISERROR(SEARCH("ОДНОРОДНЫЕ",L34)))</formula>
    </cfRule>
    <cfRule type="containsText" dxfId="81" priority="90" operator="containsText" text="НЕОДНОРОДНЫЕ">
      <formula>NOT(ISERROR(SEARCH("НЕОДНОРОДНЫЕ",L34)))</formula>
    </cfRule>
  </conditionalFormatting>
  <conditionalFormatting sqref="L34">
    <cfRule type="containsText" dxfId="80" priority="85" operator="containsText" text="НЕОДНОРОДНЫЕ">
      <formula>NOT(ISERROR(SEARCH("НЕОДНОРОДНЫЕ",L34)))</formula>
    </cfRule>
    <cfRule type="containsText" dxfId="79" priority="86" operator="containsText" text="ОДНОРОДНЫЕ">
      <formula>NOT(ISERROR(SEARCH("ОДНОРОДНЫЕ",L34)))</formula>
    </cfRule>
    <cfRule type="containsText" dxfId="78" priority="87" operator="containsText" text="НЕОДНОРОДНЫЕ">
      <formula>NOT(ISERROR(SEARCH("НЕОДНОРОДНЫЕ",L34)))</formula>
    </cfRule>
  </conditionalFormatting>
  <conditionalFormatting sqref="L41">
    <cfRule type="containsText" dxfId="77" priority="76" operator="containsText" text="НЕ">
      <formula>NOT(ISERROR(SEARCH("НЕ",L41)))</formula>
    </cfRule>
    <cfRule type="containsText" dxfId="76" priority="77" operator="containsText" text="ОДНОРОДНЫЕ">
      <formula>NOT(ISERROR(SEARCH("ОДНОРОДНЫЕ",L41)))</formula>
    </cfRule>
    <cfRule type="containsText" dxfId="75" priority="78" operator="containsText" text="НЕОДНОРОДНЫЕ">
      <formula>NOT(ISERROR(SEARCH("НЕОДНОРОДНЫЕ",L41)))</formula>
    </cfRule>
  </conditionalFormatting>
  <conditionalFormatting sqref="L41">
    <cfRule type="containsText" dxfId="74" priority="73" operator="containsText" text="НЕОДНОРОДНЫЕ">
      <formula>NOT(ISERROR(SEARCH("НЕОДНОРОДНЫЕ",L41)))</formula>
    </cfRule>
    <cfRule type="containsText" dxfId="73" priority="74" operator="containsText" text="ОДНОРОДНЫЕ">
      <formula>NOT(ISERROR(SEARCH("ОДНОРОДНЫЕ",L41)))</formula>
    </cfRule>
    <cfRule type="containsText" dxfId="72" priority="75" operator="containsText" text="НЕОДНОРОДНЫЕ">
      <formula>NOT(ISERROR(SEARCH("НЕОДНОРОДНЫЕ",L41)))</formula>
    </cfRule>
  </conditionalFormatting>
  <conditionalFormatting sqref="L42">
    <cfRule type="containsText" dxfId="71" priority="70" operator="containsText" text="НЕ">
      <formula>NOT(ISERROR(SEARCH("НЕ",L42)))</formula>
    </cfRule>
    <cfRule type="containsText" dxfId="70" priority="71" operator="containsText" text="ОДНОРОДНЫЕ">
      <formula>NOT(ISERROR(SEARCH("ОДНОРОДНЫЕ",L42)))</formula>
    </cfRule>
    <cfRule type="containsText" dxfId="69" priority="72" operator="containsText" text="НЕОДНОРОДНЫЕ">
      <formula>NOT(ISERROR(SEARCH("НЕОДНОРОДНЫЕ",L42)))</formula>
    </cfRule>
  </conditionalFormatting>
  <conditionalFormatting sqref="L42">
    <cfRule type="containsText" dxfId="68" priority="67" operator="containsText" text="НЕОДНОРОДНЫЕ">
      <formula>NOT(ISERROR(SEARCH("НЕОДНОРОДНЫЕ",L42)))</formula>
    </cfRule>
    <cfRule type="containsText" dxfId="67" priority="68" operator="containsText" text="ОДНОРОДНЫЕ">
      <formula>NOT(ISERROR(SEARCH("ОДНОРОДНЫЕ",L42)))</formula>
    </cfRule>
    <cfRule type="containsText" dxfId="66" priority="69" operator="containsText" text="НЕОДНОРОДНЫЕ">
      <formula>NOT(ISERROR(SEARCH("НЕОДНОРОДНЫЕ",L42)))</formula>
    </cfRule>
  </conditionalFormatting>
  <conditionalFormatting sqref="L27">
    <cfRule type="containsText" dxfId="65" priority="64" operator="containsText" text="НЕ">
      <formula>NOT(ISERROR(SEARCH("НЕ",L27)))</formula>
    </cfRule>
    <cfRule type="containsText" dxfId="64" priority="65" operator="containsText" text="ОДНОРОДНЫЕ">
      <formula>NOT(ISERROR(SEARCH("ОДНОРОДНЫЕ",L27)))</formula>
    </cfRule>
    <cfRule type="containsText" dxfId="63" priority="66" operator="containsText" text="НЕОДНОРОДНЫЕ">
      <formula>NOT(ISERROR(SEARCH("НЕОДНОРОДНЫЕ",L27)))</formula>
    </cfRule>
  </conditionalFormatting>
  <conditionalFormatting sqref="L27">
    <cfRule type="containsText" dxfId="62" priority="61" operator="containsText" text="НЕОДНОРОДНЫЕ">
      <formula>NOT(ISERROR(SEARCH("НЕОДНОРОДНЫЕ",L27)))</formula>
    </cfRule>
    <cfRule type="containsText" dxfId="61" priority="62" operator="containsText" text="ОДНОРОДНЫЕ">
      <formula>NOT(ISERROR(SEARCH("ОДНОРОДНЫЕ",L27)))</formula>
    </cfRule>
    <cfRule type="containsText" dxfId="60" priority="63" operator="containsText" text="НЕОДНОРОДНЫЕ">
      <formula>NOT(ISERROR(SEARCH("НЕОДНОРОДНЫЕ",L27)))</formula>
    </cfRule>
  </conditionalFormatting>
  <conditionalFormatting sqref="L28">
    <cfRule type="containsText" dxfId="59" priority="58" operator="containsText" text="НЕ">
      <formula>NOT(ISERROR(SEARCH("НЕ",L28)))</formula>
    </cfRule>
    <cfRule type="containsText" dxfId="58" priority="59" operator="containsText" text="ОДНОРОДНЫЕ">
      <formula>NOT(ISERROR(SEARCH("ОДНОРОДНЫЕ",L28)))</formula>
    </cfRule>
    <cfRule type="containsText" dxfId="57" priority="60" operator="containsText" text="НЕОДНОРОДНЫЕ">
      <formula>NOT(ISERROR(SEARCH("НЕОДНОРОДНЫЕ",L28)))</formula>
    </cfRule>
  </conditionalFormatting>
  <conditionalFormatting sqref="L28">
    <cfRule type="containsText" dxfId="56" priority="55" operator="containsText" text="НЕОДНОРОДНЫЕ">
      <formula>NOT(ISERROR(SEARCH("НЕОДНОРОДНЫЕ",L28)))</formula>
    </cfRule>
    <cfRule type="containsText" dxfId="55" priority="56" operator="containsText" text="ОДНОРОДНЫЕ">
      <formula>NOT(ISERROR(SEARCH("ОДНОРОДНЫЕ",L28)))</formula>
    </cfRule>
    <cfRule type="containsText" dxfId="54" priority="57" operator="containsText" text="НЕОДНОРОДНЫЕ">
      <formula>NOT(ISERROR(SEARCH("НЕОДНОРОДНЫЕ",L28)))</formula>
    </cfRule>
  </conditionalFormatting>
  <conditionalFormatting sqref="L29 L32">
    <cfRule type="containsText" dxfId="53" priority="52" operator="containsText" text="НЕ">
      <formula>NOT(ISERROR(SEARCH("НЕ",L29)))</formula>
    </cfRule>
    <cfRule type="containsText" dxfId="52" priority="53" operator="containsText" text="ОДНОРОДНЫЕ">
      <formula>NOT(ISERROR(SEARCH("ОДНОРОДНЫЕ",L29)))</formula>
    </cfRule>
    <cfRule type="containsText" dxfId="51" priority="54" operator="containsText" text="НЕОДНОРОДНЫЕ">
      <formula>NOT(ISERROR(SEARCH("НЕОДНОРОДНЫЕ",L29)))</formula>
    </cfRule>
  </conditionalFormatting>
  <conditionalFormatting sqref="L29 L32">
    <cfRule type="containsText" dxfId="50" priority="49" operator="containsText" text="НЕОДНОРОДНЫЕ">
      <formula>NOT(ISERROR(SEARCH("НЕОДНОРОДНЫЕ",L29)))</formula>
    </cfRule>
    <cfRule type="containsText" dxfId="49" priority="50" operator="containsText" text="ОДНОРОДНЫЕ">
      <formula>NOT(ISERROR(SEARCH("ОДНОРОДНЫЕ",L29)))</formula>
    </cfRule>
    <cfRule type="containsText" dxfId="48" priority="51" operator="containsText" text="НЕОДНОРОДНЫЕ">
      <formula>NOT(ISERROR(SEARCH("НЕОДНОРОДНЫЕ",L29)))</formula>
    </cfRule>
  </conditionalFormatting>
  <conditionalFormatting sqref="L24">
    <cfRule type="containsText" dxfId="47" priority="46" operator="containsText" text="НЕ">
      <formula>NOT(ISERROR(SEARCH("НЕ",L24)))</formula>
    </cfRule>
    <cfRule type="containsText" dxfId="46" priority="47" operator="containsText" text="ОДНОРОДНЫЕ">
      <formula>NOT(ISERROR(SEARCH("ОДНОРОДНЫЕ",L24)))</formula>
    </cfRule>
    <cfRule type="containsText" dxfId="45" priority="48" operator="containsText" text="НЕОДНОРОДНЫЕ">
      <formula>NOT(ISERROR(SEARCH("НЕОДНОРОДНЫЕ",L24)))</formula>
    </cfRule>
  </conditionalFormatting>
  <conditionalFormatting sqref="L24">
    <cfRule type="containsText" dxfId="44" priority="43" operator="containsText" text="НЕОДНОРОДНЫЕ">
      <formula>NOT(ISERROR(SEARCH("НЕОДНОРОДНЫЕ",L24)))</formula>
    </cfRule>
    <cfRule type="containsText" dxfId="43" priority="44" operator="containsText" text="ОДНОРОДНЫЕ">
      <formula>NOT(ISERROR(SEARCH("ОДНОРОДНЫЕ",L24)))</formula>
    </cfRule>
    <cfRule type="containsText" dxfId="42" priority="45" operator="containsText" text="НЕОДНОРОДНЫЕ">
      <formula>NOT(ISERROR(SEARCH("НЕОДНОРОДНЫЕ",L24)))</formula>
    </cfRule>
  </conditionalFormatting>
  <conditionalFormatting sqref="L25">
    <cfRule type="containsText" dxfId="41" priority="40" operator="containsText" text="НЕ">
      <formula>NOT(ISERROR(SEARCH("НЕ",L25)))</formula>
    </cfRule>
    <cfRule type="containsText" dxfId="40" priority="41" operator="containsText" text="ОДНОРОДНЫЕ">
      <formula>NOT(ISERROR(SEARCH("ОДНОРОДНЫЕ",L25)))</formula>
    </cfRule>
    <cfRule type="containsText" dxfId="39" priority="42" operator="containsText" text="НЕОДНОРОДНЫЕ">
      <formula>NOT(ISERROR(SEARCH("НЕОДНОРОДНЫЕ",L25)))</formula>
    </cfRule>
  </conditionalFormatting>
  <conditionalFormatting sqref="L25">
    <cfRule type="containsText" dxfId="38" priority="37" operator="containsText" text="НЕОДНОРОДНЫЕ">
      <formula>NOT(ISERROR(SEARCH("НЕОДНОРОДНЫЕ",L25)))</formula>
    </cfRule>
    <cfRule type="containsText" dxfId="37" priority="38" operator="containsText" text="ОДНОРОДНЫЕ">
      <formula>NOT(ISERROR(SEARCH("ОДНОРОДНЫЕ",L25)))</formula>
    </cfRule>
    <cfRule type="containsText" dxfId="36" priority="39" operator="containsText" text="НЕОДНОРОДНЫЕ">
      <formula>NOT(ISERROR(SEARCH("НЕОДНОРОДНЫЕ",L25)))</formula>
    </cfRule>
  </conditionalFormatting>
  <conditionalFormatting sqref="L26">
    <cfRule type="containsText" dxfId="35" priority="34" operator="containsText" text="НЕ">
      <formula>NOT(ISERROR(SEARCH("НЕ",L26)))</formula>
    </cfRule>
    <cfRule type="containsText" dxfId="34" priority="35" operator="containsText" text="ОДНОРОДНЫЕ">
      <formula>NOT(ISERROR(SEARCH("ОДНОРОДНЫЕ",L26)))</formula>
    </cfRule>
    <cfRule type="containsText" dxfId="33" priority="36" operator="containsText" text="НЕОДНОРОДНЫЕ">
      <formula>NOT(ISERROR(SEARCH("НЕОДНОРОДНЫЕ",L26)))</formula>
    </cfRule>
  </conditionalFormatting>
  <conditionalFormatting sqref="L26">
    <cfRule type="containsText" dxfId="32" priority="31" operator="containsText" text="НЕОДНОРОДНЫЕ">
      <formula>NOT(ISERROR(SEARCH("НЕОДНОРОДНЫЕ",L26)))</formula>
    </cfRule>
    <cfRule type="containsText" dxfId="31" priority="32" operator="containsText" text="ОДНОРОДНЫЕ">
      <formula>NOT(ISERROR(SEARCH("ОДНОРОДНЫЕ",L26)))</formula>
    </cfRule>
    <cfRule type="containsText" dxfId="30" priority="33" operator="containsText" text="НЕОДНОРОДНЫЕ">
      <formula>NOT(ISERROR(SEARCH("НЕОДНОРОДНЫЕ",L26)))</formula>
    </cfRule>
  </conditionalFormatting>
  <conditionalFormatting sqref="L21">
    <cfRule type="containsText" dxfId="29" priority="28" operator="containsText" text="НЕ">
      <formula>NOT(ISERROR(SEARCH("НЕ",L21)))</formula>
    </cfRule>
    <cfRule type="containsText" dxfId="28" priority="29" operator="containsText" text="ОДНОРОДНЫЕ">
      <formula>NOT(ISERROR(SEARCH("ОДНОРОДНЫЕ",L21)))</formula>
    </cfRule>
    <cfRule type="containsText" dxfId="27" priority="30" operator="containsText" text="НЕОДНОРОДНЫЕ">
      <formula>NOT(ISERROR(SEARCH("НЕОДНОРОДНЫЕ",L21)))</formula>
    </cfRule>
  </conditionalFormatting>
  <conditionalFormatting sqref="L21">
    <cfRule type="containsText" dxfId="26" priority="25" operator="containsText" text="НЕОДНОРОДНЫЕ">
      <formula>NOT(ISERROR(SEARCH("НЕОДНОРОДНЫЕ",L21)))</formula>
    </cfRule>
    <cfRule type="containsText" dxfId="25" priority="26" operator="containsText" text="ОДНОРОДНЫЕ">
      <formula>NOT(ISERROR(SEARCH("ОДНОРОДНЫЕ",L21)))</formula>
    </cfRule>
    <cfRule type="containsText" dxfId="24" priority="27" operator="containsText" text="НЕОДНОРОДНЫЕ">
      <formula>NOT(ISERROR(SEARCH("НЕОДНОРОДНЫЕ",L21)))</formula>
    </cfRule>
  </conditionalFormatting>
  <conditionalFormatting sqref="L22">
    <cfRule type="containsText" dxfId="23" priority="22" operator="containsText" text="НЕ">
      <formula>NOT(ISERROR(SEARCH("НЕ",L22)))</formula>
    </cfRule>
    <cfRule type="containsText" dxfId="22" priority="23" operator="containsText" text="ОДНОРОДНЫЕ">
      <formula>NOT(ISERROR(SEARCH("ОДНОРОДНЫЕ",L22)))</formula>
    </cfRule>
    <cfRule type="containsText" dxfId="21" priority="24" operator="containsText" text="НЕОДНОРОДНЫЕ">
      <formula>NOT(ISERROR(SEARCH("НЕОДНОРОДНЫЕ",L22)))</formula>
    </cfRule>
  </conditionalFormatting>
  <conditionalFormatting sqref="L22">
    <cfRule type="containsText" dxfId="20" priority="19" operator="containsText" text="НЕОДНОРОДНЫЕ">
      <formula>NOT(ISERROR(SEARCH("НЕОДНОРОДНЫЕ",L22)))</formula>
    </cfRule>
    <cfRule type="containsText" dxfId="19" priority="20" operator="containsText" text="ОДНОРОДНЫЕ">
      <formula>NOT(ISERROR(SEARCH("ОДНОРОДНЫЕ",L22)))</formula>
    </cfRule>
    <cfRule type="containsText" dxfId="18" priority="21" operator="containsText" text="НЕОДНОРОДНЫЕ">
      <formula>NOT(ISERROR(SEARCH("НЕОДНОРОДНЫЕ",L22)))</formula>
    </cfRule>
  </conditionalFormatting>
  <conditionalFormatting sqref="L23">
    <cfRule type="containsText" dxfId="17" priority="16" operator="containsText" text="НЕ">
      <formula>NOT(ISERROR(SEARCH("НЕ",L23)))</formula>
    </cfRule>
    <cfRule type="containsText" dxfId="16" priority="17" operator="containsText" text="ОДНОРОДНЫЕ">
      <formula>NOT(ISERROR(SEARCH("ОДНОРОДНЫЕ",L23)))</formula>
    </cfRule>
    <cfRule type="containsText" dxfId="15" priority="18" operator="containsText" text="НЕОДНОРОДНЫЕ">
      <formula>NOT(ISERROR(SEARCH("НЕОДНОРОДНЫЕ",L23)))</formula>
    </cfRule>
  </conditionalFormatting>
  <conditionalFormatting sqref="L23">
    <cfRule type="containsText" dxfId="14" priority="13" operator="containsText" text="НЕОДНОРОДНЫЕ">
      <formula>NOT(ISERROR(SEARCH("НЕОДНОРОДНЫЕ",L23)))</formula>
    </cfRule>
    <cfRule type="containsText" dxfId="13" priority="14" operator="containsText" text="ОДНОРОДНЫЕ">
      <formula>NOT(ISERROR(SEARCH("ОДНОРОДНЫЕ",L23)))</formula>
    </cfRule>
    <cfRule type="containsText" dxfId="12" priority="15" operator="containsText" text="НЕОДНОРОДНЫЕ">
      <formula>NOT(ISERROR(SEARCH("НЕОДНОРОДНЫЕ",L23)))</formula>
    </cfRule>
  </conditionalFormatting>
  <conditionalFormatting sqref="L30">
    <cfRule type="containsText" dxfId="11" priority="10" operator="containsText" text="НЕ">
      <formula>NOT(ISERROR(SEARCH("НЕ",L30)))</formula>
    </cfRule>
    <cfRule type="containsText" dxfId="10" priority="11" operator="containsText" text="ОДНОРОДНЫЕ">
      <formula>NOT(ISERROR(SEARCH("ОДНОРОДНЫЕ",L30)))</formula>
    </cfRule>
    <cfRule type="containsText" dxfId="9" priority="12" operator="containsText" text="НЕОДНОРОДНЫЕ">
      <formula>NOT(ISERROR(SEARCH("НЕОДНОРОДНЫЕ",L30)))</formula>
    </cfRule>
  </conditionalFormatting>
  <conditionalFormatting sqref="L30">
    <cfRule type="containsText" dxfId="8" priority="7" operator="containsText" text="НЕОДНОРОДНЫЕ">
      <formula>NOT(ISERROR(SEARCH("НЕОДНОРОДНЫЕ",L30)))</formula>
    </cfRule>
    <cfRule type="containsText" dxfId="7" priority="8" operator="containsText" text="ОДНОРОДНЫЕ">
      <formula>NOT(ISERROR(SEARCH("ОДНОРОДНЫЕ",L30)))</formula>
    </cfRule>
    <cfRule type="containsText" dxfId="6" priority="9" operator="containsText" text="НЕОДНОРОДНЫЕ">
      <formula>NOT(ISERROR(SEARCH("НЕОДНОРОДНЫЕ",L30)))</formula>
    </cfRule>
  </conditionalFormatting>
  <conditionalFormatting sqref="L31">
    <cfRule type="containsText" dxfId="5" priority="4" operator="containsText" text="НЕ">
      <formula>NOT(ISERROR(SEARCH("НЕ",L31)))</formula>
    </cfRule>
    <cfRule type="containsText" dxfId="4" priority="5" operator="containsText" text="ОДНОРОДНЫЕ">
      <formula>NOT(ISERROR(SEARCH("ОДНОРОДНЫЕ",L31)))</formula>
    </cfRule>
    <cfRule type="containsText" dxfId="3" priority="6" operator="containsText" text="НЕОДНОРОДНЫЕ">
      <formula>NOT(ISERROR(SEARCH("НЕОДНОРОДНЫЕ",L31)))</formula>
    </cfRule>
  </conditionalFormatting>
  <conditionalFormatting sqref="L31">
    <cfRule type="containsText" dxfId="2" priority="1" operator="containsText" text="НЕОДНОРОДНЫЕ">
      <formula>NOT(ISERROR(SEARCH("НЕОДНОРОДНЫЕ",L31)))</formula>
    </cfRule>
    <cfRule type="containsText" dxfId="1" priority="2" operator="containsText" text="ОДНОРОДНЫЕ">
      <formula>NOT(ISERROR(SEARCH("ОДНОРОДНЫЕ",L31)))</formula>
    </cfRule>
    <cfRule type="containsText" dxfId="0" priority="3" operator="containsText" text="НЕОДНОРОДНЫЕ">
      <formula>NOT(ISERROR(SEARCH("НЕОДНОРОДНЫЕ",L31)))</formula>
    </cfRule>
  </conditionalFormatting>
  <pageMargins left="0.31496062992125984" right="0.19685039370078741" top="0.35433070866141736" bottom="0.35433070866141736" header="0.11811023622047245" footer="0.11811023622047245"/>
  <pageSetup paperSize="9" scale="67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2025-04-08T14:16:08Z</dcterms:modified>
</cp:coreProperties>
</file>