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0" i="1" l="1"/>
  <c r="P20" i="1"/>
  <c r="O20" i="1"/>
  <c r="T20" i="1" s="1"/>
  <c r="R20" i="1" l="1"/>
  <c r="S20" i="1" s="1"/>
  <c r="O19" i="1"/>
  <c r="G21" i="1"/>
  <c r="F21" i="1"/>
  <c r="E21" i="1"/>
  <c r="Q19" i="1" l="1"/>
  <c r="P19" i="1"/>
  <c r="T19" i="1"/>
  <c r="R19" i="1" l="1"/>
  <c r="S19" i="1" s="1"/>
</calcChain>
</file>

<file path=xl/sharedStrings.xml><?xml version="1.0" encoding="utf-8"?>
<sst xmlns="http://schemas.openxmlformats.org/spreadsheetml/2006/main" count="53" uniqueCount="43">
  <si>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</si>
  <si>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</si>
  <si>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</si>
  <si>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</si>
  <si>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</si>
  <si>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</si>
  <si>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</si>
  <si>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</si>
  <si>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</si>
  <si>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</si>
  <si>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</si>
  <si>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</si>
  <si>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</si>
  <si>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</si>
  <si>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</si>
  <si>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</si>
  <si>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</si>
  <si>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</si>
  <si>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</si>
  <si>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</si>
  <si>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</si>
  <si>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</si>
  <si>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</si>
  <si>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</si>
  <si>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</si>
  <si>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</si>
  <si>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</si>
  <si>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</si>
  <si>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</si>
  <si>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</si>
  <si>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</si>
  <si>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</si>
  <si>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</si>
  <si>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</si>
  <si>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075-25</t>
  </si>
  <si>
    <t>на поставку автоматизированных рабочих мест и оргтехники</t>
  </si>
  <si>
    <t xml:space="preserve">Автоматизированное рабочее место </t>
  </si>
  <si>
    <t>Многофункциональное устройство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</si>
  <si>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</si>
  <si>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 1 570 410 руб. (один миллион пятьсот семьдесят тысяч четыреста десять рублей 00 копеек)</t>
  </si>
  <si>
    <t>КП вх. 397-03/25 от 17.03.2025</t>
  </si>
  <si>
    <t>КП вх. 398-03/25 от 17.03.2025</t>
  </si>
  <si>
    <t>КП вх. 399-03/25 от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</si>
</sst>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р_."/>
    <numFmt numFmtId="165" formatCode="0.0"/>
    <numFmt numFmtId="166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85" zoomScaleNormal="85" zoomScalePageLayoutView="70" workbookViewId="0">
      <selection sqref="A1:XFD1048576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7109375" style="9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9" customWidth="1"/>
    <col min="17" max="17" width="12.5703125" style="9" customWidth="1"/>
    <col min="18" max="18" width="10.28515625" style="9" customWidth="1"/>
    <col min="19" max="19" width="22.42578125" style="9" bestFit="1" customWidth="1"/>
    <col min="20" max="20" width="17.5703125" style="1" customWidth="1"/>
    <col min="21" max="21" width="10.7109375" style="9" bestFit="1" customWidth="1"/>
    <col min="22" max="22" width="11.28515625" style="9" bestFit="1" customWidth="1"/>
    <col min="23" max="23" width="10.7109375" style="9" bestFit="1" customWidth="1"/>
    <col min="24" max="24" width="11.7109375" style="9" bestFit="1" customWidth="1"/>
    <col min="25" max="25" width="10.7109375" style="9" bestFit="1" customWidth="1"/>
    <col min="26" max="16384" width="9.140625" style="9"/>
  </cols>
  <sheetData>
    <row r="1" spans="1:20" s="9" customFormat="1" x14ac:dyDescent="0.25">
      <c r="A1" s="10"/>
      <c r="B1" s="10"/>
      <c r="C1" s="10"/>
      <c r="D1" s="1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0"/>
      <c r="Q1" s="10"/>
      <c r="R1" s="10"/>
      <c r="S1" s="10"/>
      <c r="T1" s="4" t="s">
        <v>18</v>
      </c>
    </row>
    <row r="2" spans="1:20" s="9" customFormat="1" ht="14.45" customHeight="1" x14ac:dyDescent="0.25">
      <c r="A2" s="10"/>
      <c r="B2" s="10"/>
      <c r="C2" s="10"/>
      <c r="D2" s="10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  <c r="Q2" s="10"/>
      <c r="R2" s="10"/>
      <c r="S2" s="10"/>
      <c r="T2" s="4" t="s">
        <v>19</v>
      </c>
    </row>
    <row r="3" spans="1:20" s="9" customFormat="1" x14ac:dyDescent="0.25">
      <c r="A3" s="10"/>
      <c r="B3" s="10"/>
      <c r="C3" s="10"/>
      <c r="D3" s="10"/>
      <c r="E3" s="7"/>
      <c r="F3" s="7"/>
      <c r="G3" s="11" t="s">
        <v>35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9" customFormat="1" x14ac:dyDescent="0.25">
      <c r="A4" s="10"/>
      <c r="B4" s="10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0"/>
      <c r="Q4" s="10"/>
      <c r="R4" s="10"/>
      <c r="S4" s="10"/>
      <c r="T4" s="4" t="s">
        <v>21</v>
      </c>
    </row>
    <row r="5" spans="1:20" s="9" customFormat="1" x14ac:dyDescent="0.25">
      <c r="A5" s="10"/>
      <c r="B5" s="10"/>
      <c r="C5" s="10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10"/>
      <c r="R5" s="10"/>
      <c r="S5" s="10"/>
      <c r="T5" s="4" t="s">
        <v>20</v>
      </c>
    </row>
    <row r="6" spans="1:20" s="9" customFormat="1" ht="14.45" customHeight="1" x14ac:dyDescent="0.25">
      <c r="A6" s="10"/>
      <c r="B6" s="10"/>
      <c r="C6" s="10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0"/>
      <c r="Q6" s="10"/>
      <c r="R6" s="10"/>
      <c r="S6" s="10"/>
      <c r="T6" s="4" t="s">
        <v>34</v>
      </c>
    </row>
    <row r="7" spans="1:20" s="9" customFormat="1" x14ac:dyDescent="0.25">
      <c r="A7" s="10"/>
      <c r="B7" s="10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0"/>
      <c r="Q7" s="10"/>
      <c r="R7" s="10"/>
      <c r="S7" s="10"/>
      <c r="T7" s="3" t="s">
        <v>12</v>
      </c>
    </row>
    <row r="8" spans="1:20" s="9" customFormat="1" x14ac:dyDescent="0.25">
      <c r="A8" s="10"/>
      <c r="B8" s="10"/>
      <c r="C8" s="10"/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0"/>
      <c r="Q8" s="10"/>
      <c r="R8" s="10"/>
      <c r="S8" s="10"/>
      <c r="T8" s="16" t="s">
        <v>15</v>
      </c>
    </row>
    <row r="9" spans="1:20" s="9" customFormat="1" x14ac:dyDescent="0.25">
      <c r="A9" s="10"/>
      <c r="B9" s="10"/>
      <c r="C9" s="10"/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0"/>
      <c r="Q9" s="10"/>
      <c r="R9" s="10"/>
      <c r="S9" s="10"/>
      <c r="T9" s="16" t="s">
        <v>13</v>
      </c>
    </row>
    <row r="10" spans="1:20" s="9" customFormat="1" x14ac:dyDescent="0.25">
      <c r="A10" s="10"/>
      <c r="B10" s="10"/>
      <c r="C10" s="10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0"/>
      <c r="Q10" s="10"/>
      <c r="R10" s="10"/>
      <c r="S10" s="10"/>
      <c r="T10" s="7"/>
    </row>
    <row r="11" spans="1:20" s="9" customFormat="1" ht="28.9" customHeight="1" x14ac:dyDescent="0.25">
      <c r="A11" s="10"/>
      <c r="B11" s="10"/>
      <c r="C11" s="10"/>
      <c r="D11" s="1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0"/>
      <c r="Q11" s="12" t="s">
        <v>29</v>
      </c>
      <c r="R11" s="12"/>
      <c r="S11" s="10"/>
      <c r="T11" s="7" t="s">
        <v>30</v>
      </c>
    </row>
    <row r="12" spans="1:20" s="9" customFormat="1" x14ac:dyDescent="0.25">
      <c r="A12" s="10"/>
      <c r="B12" s="10"/>
      <c r="C12" s="10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0"/>
      <c r="Q12" s="10"/>
      <c r="R12" s="10"/>
      <c r="S12" s="10"/>
      <c r="T12" s="7"/>
    </row>
    <row r="13" spans="1:20" s="9" customFormat="1" x14ac:dyDescent="0.25">
      <c r="A13" s="10"/>
      <c r="B13" s="12" t="s">
        <v>14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7"/>
    </row>
    <row r="14" spans="1:20" s="9" customFormat="1" hidden="1" x14ac:dyDescent="0.25">
      <c r="A14" s="10"/>
      <c r="B14" s="10"/>
      <c r="C14" s="10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0"/>
      <c r="Q14" s="10"/>
      <c r="R14" s="10"/>
      <c r="S14" s="10"/>
      <c r="T14" s="7"/>
    </row>
    <row r="15" spans="1:20" s="9" customFormat="1" x14ac:dyDescent="0.25">
      <c r="A15" s="10"/>
      <c r="B15" s="10"/>
      <c r="C15" s="10"/>
      <c r="D15" s="1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0"/>
      <c r="Q15" s="10"/>
      <c r="R15" s="10"/>
      <c r="S15" s="10"/>
      <c r="T15" s="7"/>
    </row>
    <row r="16" spans="1:20" s="9" customFormat="1" ht="30" x14ac:dyDescent="0.25">
      <c r="A16" s="17"/>
      <c r="B16" s="18"/>
      <c r="C16" s="19"/>
      <c r="D16" s="18"/>
      <c r="E16" s="6" t="s">
        <v>40</v>
      </c>
      <c r="F16" s="6" t="s">
        <v>42</v>
      </c>
      <c r="G16" s="6" t="s">
        <v>41</v>
      </c>
      <c r="H16" s="20"/>
      <c r="I16" s="20"/>
      <c r="J16" s="20"/>
      <c r="K16" s="6"/>
      <c r="L16" s="6"/>
      <c r="M16" s="6"/>
      <c r="N16" s="6"/>
      <c r="O16" s="6"/>
      <c r="P16" s="21"/>
      <c r="Q16" s="21"/>
      <c r="R16" s="21"/>
      <c r="S16" s="21"/>
      <c r="T16" s="6"/>
    </row>
    <row r="17" spans="1:22" s="9" customFormat="1" ht="30" customHeight="1" x14ac:dyDescent="0.25">
      <c r="A17" s="22" t="s">
        <v>0</v>
      </c>
      <c r="B17" s="22" t="s">
        <v>1</v>
      </c>
      <c r="C17" s="22" t="s">
        <v>2</v>
      </c>
      <c r="D17" s="22"/>
      <c r="E17" s="6" t="s">
        <v>22</v>
      </c>
      <c r="F17" s="6" t="s">
        <v>23</v>
      </c>
      <c r="G17" s="6" t="s">
        <v>24</v>
      </c>
      <c r="H17" s="6" t="s">
        <v>25</v>
      </c>
      <c r="I17" s="6" t="s">
        <v>26</v>
      </c>
      <c r="J17" s="6" t="s">
        <v>27</v>
      </c>
      <c r="K17" s="6" t="s">
        <v>28</v>
      </c>
      <c r="L17" s="6" t="s">
        <v>31</v>
      </c>
      <c r="M17" s="6" t="s">
        <v>32</v>
      </c>
      <c r="N17" s="6" t="s">
        <v>33</v>
      </c>
      <c r="O17" s="23" t="s">
        <v>11</v>
      </c>
      <c r="P17" s="22" t="s">
        <v>8</v>
      </c>
      <c r="Q17" s="22" t="s">
        <v>9</v>
      </c>
      <c r="R17" s="22" t="s">
        <v>10</v>
      </c>
      <c r="S17" s="22" t="s">
        <v>6</v>
      </c>
      <c r="T17" s="24" t="s">
        <v>7</v>
      </c>
    </row>
    <row r="18" spans="1:22" s="9" customFormat="1" ht="54.75" customHeight="1" x14ac:dyDescent="0.25">
      <c r="A18" s="25"/>
      <c r="B18" s="25"/>
      <c r="C18" s="26" t="s">
        <v>3</v>
      </c>
      <c r="D18" s="26" t="s">
        <v>4</v>
      </c>
      <c r="E18" s="27" t="s">
        <v>5</v>
      </c>
      <c r="F18" s="27" t="s">
        <v>5</v>
      </c>
      <c r="G18" s="27" t="s">
        <v>5</v>
      </c>
      <c r="H18" s="27" t="s">
        <v>5</v>
      </c>
      <c r="I18" s="6" t="s">
        <v>5</v>
      </c>
      <c r="J18" s="27" t="s">
        <v>5</v>
      </c>
      <c r="K18" s="27" t="s">
        <v>5</v>
      </c>
      <c r="L18" s="27" t="s">
        <v>5</v>
      </c>
      <c r="M18" s="27" t="s">
        <v>5</v>
      </c>
      <c r="N18" s="27" t="s">
        <v>5</v>
      </c>
      <c r="O18" s="28"/>
      <c r="P18" s="22"/>
      <c r="Q18" s="22"/>
      <c r="R18" s="22"/>
      <c r="S18" s="22"/>
      <c r="T18" s="24"/>
    </row>
    <row r="19" spans="1:22" s="9" customFormat="1" x14ac:dyDescent="0.25">
      <c r="A19" s="29">
        <v>1</v>
      </c>
      <c r="B19" s="30" t="s">
        <v>36</v>
      </c>
      <c r="C19" s="21" t="s">
        <v>38</v>
      </c>
      <c r="D19" s="29">
        <v>20</v>
      </c>
      <c r="E19" s="31">
        <v>55904</v>
      </c>
      <c r="F19" s="31">
        <v>57581</v>
      </c>
      <c r="G19" s="31">
        <v>58699</v>
      </c>
      <c r="H19" s="8"/>
      <c r="I19" s="6"/>
      <c r="J19" s="6"/>
      <c r="K19" s="6"/>
      <c r="L19" s="6"/>
      <c r="M19" s="6"/>
      <c r="N19" s="6"/>
      <c r="O19" s="6">
        <f>ROUND(AVERAGE(E19:G19),2)</f>
        <v>57394.67</v>
      </c>
      <c r="P19" s="21">
        <f xml:space="preserve"> COUNT(E19:G19)</f>
        <v>3</v>
      </c>
      <c r="Q19" s="21">
        <f>STDEV(E19:G19)</f>
        <v>1406.7858164387831</v>
      </c>
      <c r="R19" s="21">
        <f>Q19/O19*100</f>
        <v>2.4510739698281792</v>
      </c>
      <c r="S19" s="21" t="str">
        <f>IF(R19&lt;33,"ОДНОРОДНЫЕ","НЕОДНОРОДНЫЕ")</f>
        <v>ОДНОРОДНЫЕ</v>
      </c>
      <c r="T19" s="6">
        <f>D19*O19</f>
        <v>1147893.3999999999</v>
      </c>
    </row>
    <row r="20" spans="1:22" s="9" customFormat="1" x14ac:dyDescent="0.25">
      <c r="A20" s="29">
        <v>2</v>
      </c>
      <c r="B20" s="30" t="s">
        <v>37</v>
      </c>
      <c r="C20" s="21" t="s">
        <v>38</v>
      </c>
      <c r="D20" s="29">
        <v>10</v>
      </c>
      <c r="E20" s="31">
        <v>45233</v>
      </c>
      <c r="F20" s="31">
        <v>46590</v>
      </c>
      <c r="G20" s="31">
        <v>47495</v>
      </c>
      <c r="H20" s="8"/>
      <c r="I20" s="6"/>
      <c r="J20" s="6"/>
      <c r="K20" s="6"/>
      <c r="L20" s="6"/>
      <c r="M20" s="6"/>
      <c r="N20" s="6"/>
      <c r="O20" s="6">
        <f t="shared" ref="O20" si="0">ROUND(AVERAGE(E20:G20),2)</f>
        <v>46439.33</v>
      </c>
      <c r="P20" s="21">
        <f t="shared" ref="P20" si="1" xml:space="preserve"> COUNT(E20:G20)</f>
        <v>3</v>
      </c>
      <c r="Q20" s="21">
        <f t="shared" ref="Q20" si="2">STDEV(E20:G20)</f>
        <v>1138.5017932938592</v>
      </c>
      <c r="R20" s="21">
        <f t="shared" ref="R20" si="3">Q20/O20*100</f>
        <v>2.4515896187431196</v>
      </c>
      <c r="S20" s="21" t="str">
        <f t="shared" ref="S20" si="4">IF(R20&lt;33,"ОДНОРОДНЫЕ","НЕОДНОРОДНЫЕ")</f>
        <v>ОДНОРОДНЫЕ</v>
      </c>
      <c r="T20" s="6">
        <f t="shared" ref="T20" si="5">D20*O20</f>
        <v>464393.30000000005</v>
      </c>
    </row>
    <row r="21" spans="1:22" s="9" customFormat="1" x14ac:dyDescent="0.25">
      <c r="A21" s="10"/>
      <c r="B21" s="10"/>
      <c r="C21" s="10"/>
      <c r="D21" s="10"/>
      <c r="E21" s="32">
        <f>SUMPRODUCT($D$19:$D$20,E19:E20)</f>
        <v>1570410</v>
      </c>
      <c r="F21" s="32">
        <f>SUMPRODUCT($D$19:$D$20,F19:F20)</f>
        <v>1617520</v>
      </c>
      <c r="G21" s="32">
        <f>SUMPRODUCT($D$19:$D$20,G19:G20)</f>
        <v>1648930</v>
      </c>
      <c r="H21" s="33"/>
      <c r="I21" s="33"/>
      <c r="J21" s="33"/>
      <c r="K21" s="33"/>
      <c r="L21" s="33"/>
      <c r="M21" s="33"/>
      <c r="N21" s="33"/>
      <c r="O21" s="7"/>
      <c r="P21" s="10"/>
      <c r="Q21" s="10"/>
      <c r="R21" s="10"/>
      <c r="S21" s="10"/>
      <c r="T21" s="7"/>
      <c r="U21" s="5"/>
      <c r="V21" s="1"/>
    </row>
    <row r="22" spans="1:22" s="9" customFormat="1" x14ac:dyDescent="0.25">
      <c r="A22" s="10"/>
      <c r="B22" s="10"/>
      <c r="C22" s="10"/>
      <c r="D22" s="10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7"/>
      <c r="P22" s="10"/>
      <c r="Q22" s="10"/>
      <c r="R22" s="10"/>
      <c r="S22" s="10"/>
      <c r="T22" s="7"/>
      <c r="U22" s="5"/>
      <c r="V22" s="1"/>
    </row>
    <row r="23" spans="1:22" s="9" customFormat="1" x14ac:dyDescent="0.25">
      <c r="A23" s="34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V23" s="5"/>
    </row>
    <row r="24" spans="1:22" s="9" customFormat="1" x14ac:dyDescent="0.25">
      <c r="A24" s="15" t="s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2" s="9" customFormat="1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5"/>
    </row>
    <row r="26" spans="1:22" s="10" customFormat="1" ht="41.25" customHeight="1" x14ac:dyDescent="0.25">
      <c r="A26" s="13" t="s">
        <v>39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"/>
      <c r="V26" s="2"/>
    </row>
    <row r="27" spans="1:22" s="9" customFormat="1" x14ac:dyDescent="0.25">
      <c r="A27" s="10"/>
      <c r="B27" s="10"/>
      <c r="C27" s="10"/>
      <c r="D27" s="1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0"/>
      <c r="Q27" s="10"/>
      <c r="R27" s="35"/>
      <c r="S27" s="35"/>
      <c r="T27" s="7"/>
    </row>
    <row r="28" spans="1:22" s="9" customFormat="1" x14ac:dyDescent="0.25">
      <c r="A28" s="10"/>
      <c r="B28" s="10"/>
      <c r="C28" s="10"/>
      <c r="D28" s="10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0"/>
      <c r="Q28" s="10"/>
      <c r="R28" s="10"/>
      <c r="S28" s="10"/>
      <c r="T28" s="7"/>
    </row>
    <row r="29" spans="1:22" s="9" customFormat="1" x14ac:dyDescent="0.25">
      <c r="A29" s="10"/>
      <c r="B29" s="10"/>
      <c r="C29" s="10"/>
      <c r="D29" s="10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0"/>
      <c r="Q29" s="35"/>
      <c r="R29" s="10"/>
      <c r="S29" s="10"/>
      <c r="T29" s="7"/>
    </row>
    <row r="30" spans="1:22" s="9" customFormat="1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R30" s="5"/>
      <c r="S30" s="5"/>
      <c r="T30" s="1"/>
    </row>
    <row r="31" spans="1:22" s="9" customFormat="1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R31" s="5"/>
      <c r="T31" s="1"/>
    </row>
    <row r="32" spans="1:22" s="9" customFormat="1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"/>
      <c r="Q32" s="5"/>
      <c r="T32" s="1"/>
    </row>
  </sheetData>
  <mergeCells count="18">
    <mergeCell ref="S17:S18"/>
    <mergeCell ref="A17:A18"/>
    <mergeCell ref="G3:T3"/>
    <mergeCell ref="B17:B18"/>
    <mergeCell ref="C17:D17"/>
    <mergeCell ref="Q11:R11"/>
    <mergeCell ref="A26:T26"/>
    <mergeCell ref="A25:T25"/>
    <mergeCell ref="B13:S13"/>
    <mergeCell ref="A23:T23"/>
    <mergeCell ref="A24:T24"/>
    <mergeCell ref="T17:T18"/>
    <mergeCell ref="A16:B16"/>
    <mergeCell ref="C16:D16"/>
    <mergeCell ref="O17:O18"/>
    <mergeCell ref="P17:P18"/>
    <mergeCell ref="Q17:Q18"/>
    <mergeCell ref="R17:R18"/>
  </mergeCells>
  <conditionalFormatting sqref="S19">
    <cfRule type="containsText" dxfId="17" priority="46" operator="containsText" text="НЕ">
      <formula>NOT(ISERROR(SEARCH("НЕ",S19)))</formula>
    </cfRule>
    <cfRule type="containsText" dxfId="16" priority="47" operator="containsText" text="ОДНОРОДНЫЕ">
      <formula>NOT(ISERROR(SEARCH("ОДНОРОДНЫЕ",S19)))</formula>
    </cfRule>
    <cfRule type="containsText" dxfId="15" priority="48" operator="containsText" text="НЕОДНОРОДНЫЕ">
      <formula>NOT(ISERROR(SEARCH("НЕОДНОРОДНЫЕ",S19)))</formula>
    </cfRule>
  </conditionalFormatting>
  <conditionalFormatting sqref="S19">
    <cfRule type="containsText" dxfId="14" priority="43" operator="containsText" text="НЕОДНОРОДНЫЕ">
      <formula>NOT(ISERROR(SEARCH("НЕОДНОРОДНЫЕ",S19)))</formula>
    </cfRule>
    <cfRule type="containsText" dxfId="13" priority="44" operator="containsText" text="ОДНОРОДНЫЕ">
      <formula>NOT(ISERROR(SEARCH("ОДНОРОДНЫЕ",S19)))</formula>
    </cfRule>
    <cfRule type="containsText" dxfId="12" priority="45" operator="containsText" text="НЕОДНОРОДНЫЕ">
      <formula>NOT(ISERROR(SEARCH("НЕОДНОРОДНЫЕ",S19)))</formula>
    </cfRule>
  </conditionalFormatting>
  <conditionalFormatting sqref="S20">
    <cfRule type="containsText" dxfId="11" priority="10" operator="containsText" text="НЕ">
      <formula>NOT(ISERROR(SEARCH("НЕ",S20)))</formula>
    </cfRule>
    <cfRule type="containsText" dxfId="10" priority="11" operator="containsText" text="ОДНОРОДНЫЕ">
      <formula>NOT(ISERROR(SEARCH("ОДНОРОДНЫЕ",S20)))</formula>
    </cfRule>
    <cfRule type="containsText" dxfId="9" priority="12" operator="containsText" text="НЕОДНОРОДНЫЕ">
      <formula>NOT(ISERROR(SEARCH("НЕОДНОРОДНЫЕ",S20)))</formula>
    </cfRule>
  </conditionalFormatting>
  <conditionalFormatting sqref="S20">
    <cfRule type="containsText" dxfId="8" priority="7" operator="containsText" text="НЕОДНОРОДНЫЕ">
      <formula>NOT(ISERROR(SEARCH("НЕОДНОРОДНЫЕ",S20)))</formula>
    </cfRule>
    <cfRule type="containsText" dxfId="7" priority="8" operator="containsText" text="ОДНОРОДНЫЕ">
      <formula>NOT(ISERROR(SEARCH("ОДНОРОДНЫЕ",S20)))</formula>
    </cfRule>
    <cfRule type="containsText" dxfId="6" priority="9" operator="containsText" text="НЕОДНОРОДНЫЕ">
      <formula>NOT(ISERROR(SEARCH("НЕОДНОРОДНЫЕ",S20)))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2025-04-04T11:31:47Z</dcterms:modified>
</cp:coreProperties>
</file>