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E91" i="1"/>
  <c r="H21" i="1"/>
  <c r="M21" i="1" s="1"/>
  <c r="I21" i="1"/>
  <c r="J21" i="1"/>
  <c r="H22" i="1"/>
  <c r="M22" i="1" s="1"/>
  <c r="I22" i="1"/>
  <c r="J22" i="1"/>
  <c r="H23" i="1"/>
  <c r="M23" i="1" s="1"/>
  <c r="I23" i="1"/>
  <c r="J23" i="1"/>
  <c r="H24" i="1"/>
  <c r="M24" i="1" s="1"/>
  <c r="I24" i="1"/>
  <c r="J24" i="1"/>
  <c r="H25" i="1"/>
  <c r="M25" i="1" s="1"/>
  <c r="I25" i="1"/>
  <c r="J25" i="1"/>
  <c r="H26" i="1"/>
  <c r="M26" i="1" s="1"/>
  <c r="I26" i="1"/>
  <c r="J26" i="1"/>
  <c r="H27" i="1"/>
  <c r="M27" i="1" s="1"/>
  <c r="I27" i="1"/>
  <c r="J27" i="1"/>
  <c r="H28" i="1"/>
  <c r="M28" i="1" s="1"/>
  <c r="I28" i="1"/>
  <c r="J28" i="1"/>
  <c r="H29" i="1"/>
  <c r="M29" i="1" s="1"/>
  <c r="I29" i="1"/>
  <c r="J29" i="1"/>
  <c r="H30" i="1"/>
  <c r="M30" i="1" s="1"/>
  <c r="I30" i="1"/>
  <c r="J30" i="1"/>
  <c r="H31" i="1"/>
  <c r="M31" i="1" s="1"/>
  <c r="I31" i="1"/>
  <c r="J31" i="1"/>
  <c r="H32" i="1"/>
  <c r="M32" i="1" s="1"/>
  <c r="I32" i="1"/>
  <c r="J32" i="1"/>
  <c r="H33" i="1"/>
  <c r="M33" i="1" s="1"/>
  <c r="I33" i="1"/>
  <c r="J33" i="1"/>
  <c r="H34" i="1"/>
  <c r="M34" i="1" s="1"/>
  <c r="I34" i="1"/>
  <c r="J34" i="1"/>
  <c r="H35" i="1"/>
  <c r="M35" i="1" s="1"/>
  <c r="I35" i="1"/>
  <c r="J35" i="1"/>
  <c r="H36" i="1"/>
  <c r="M36" i="1" s="1"/>
  <c r="I36" i="1"/>
  <c r="J36" i="1"/>
  <c r="H37" i="1"/>
  <c r="M37" i="1" s="1"/>
  <c r="I37" i="1"/>
  <c r="J37" i="1"/>
  <c r="H38" i="1"/>
  <c r="M38" i="1" s="1"/>
  <c r="I38" i="1"/>
  <c r="J38" i="1"/>
  <c r="H39" i="1"/>
  <c r="M39" i="1" s="1"/>
  <c r="I39" i="1"/>
  <c r="J39" i="1"/>
  <c r="H40" i="1"/>
  <c r="M40" i="1" s="1"/>
  <c r="I40" i="1"/>
  <c r="J40" i="1"/>
  <c r="K40" i="1" s="1"/>
  <c r="L40" i="1" s="1"/>
  <c r="H41" i="1"/>
  <c r="M41" i="1" s="1"/>
  <c r="I41" i="1"/>
  <c r="J41" i="1"/>
  <c r="H42" i="1"/>
  <c r="M42" i="1" s="1"/>
  <c r="I42" i="1"/>
  <c r="J42" i="1"/>
  <c r="H43" i="1"/>
  <c r="M43" i="1" s="1"/>
  <c r="I43" i="1"/>
  <c r="J43" i="1"/>
  <c r="H44" i="1"/>
  <c r="M44" i="1" s="1"/>
  <c r="I44" i="1"/>
  <c r="J44" i="1"/>
  <c r="H45" i="1"/>
  <c r="M45" i="1" s="1"/>
  <c r="I45" i="1"/>
  <c r="J45" i="1"/>
  <c r="H46" i="1"/>
  <c r="M46" i="1" s="1"/>
  <c r="I46" i="1"/>
  <c r="J46" i="1"/>
  <c r="H47" i="1"/>
  <c r="M47" i="1" s="1"/>
  <c r="I47" i="1"/>
  <c r="J47" i="1"/>
  <c r="H48" i="1"/>
  <c r="M48" i="1" s="1"/>
  <c r="I48" i="1"/>
  <c r="J48" i="1"/>
  <c r="H49" i="1"/>
  <c r="M49" i="1" s="1"/>
  <c r="I49" i="1"/>
  <c r="J49" i="1"/>
  <c r="H50" i="1"/>
  <c r="M50" i="1" s="1"/>
  <c r="I50" i="1"/>
  <c r="J50" i="1"/>
  <c r="H51" i="1"/>
  <c r="M51" i="1" s="1"/>
  <c r="I51" i="1"/>
  <c r="J51" i="1"/>
  <c r="H52" i="1"/>
  <c r="M52" i="1" s="1"/>
  <c r="I52" i="1"/>
  <c r="J52" i="1"/>
  <c r="H53" i="1"/>
  <c r="M53" i="1" s="1"/>
  <c r="I53" i="1"/>
  <c r="J53" i="1"/>
  <c r="H54" i="1"/>
  <c r="M54" i="1" s="1"/>
  <c r="I54" i="1"/>
  <c r="J54" i="1"/>
  <c r="H55" i="1"/>
  <c r="M55" i="1" s="1"/>
  <c r="I55" i="1"/>
  <c r="J55" i="1"/>
  <c r="H56" i="1"/>
  <c r="M56" i="1" s="1"/>
  <c r="I56" i="1"/>
  <c r="J56" i="1"/>
  <c r="H57" i="1"/>
  <c r="M57" i="1" s="1"/>
  <c r="I57" i="1"/>
  <c r="J57" i="1"/>
  <c r="H58" i="1"/>
  <c r="M58" i="1" s="1"/>
  <c r="I58" i="1"/>
  <c r="J58" i="1"/>
  <c r="H59" i="1"/>
  <c r="M59" i="1" s="1"/>
  <c r="I59" i="1"/>
  <c r="J59" i="1"/>
  <c r="H60" i="1"/>
  <c r="M60" i="1" s="1"/>
  <c r="I60" i="1"/>
  <c r="J60" i="1"/>
  <c r="H61" i="1"/>
  <c r="M61" i="1" s="1"/>
  <c r="I61" i="1"/>
  <c r="J61" i="1"/>
  <c r="H62" i="1"/>
  <c r="M62" i="1" s="1"/>
  <c r="I62" i="1"/>
  <c r="J62" i="1"/>
  <c r="H63" i="1"/>
  <c r="M63" i="1" s="1"/>
  <c r="I63" i="1"/>
  <c r="J63" i="1"/>
  <c r="H64" i="1"/>
  <c r="M64" i="1" s="1"/>
  <c r="I64" i="1"/>
  <c r="J64" i="1"/>
  <c r="H65" i="1"/>
  <c r="M65" i="1" s="1"/>
  <c r="I65" i="1"/>
  <c r="J65" i="1"/>
  <c r="H66" i="1"/>
  <c r="M66" i="1" s="1"/>
  <c r="I66" i="1"/>
  <c r="J66" i="1"/>
  <c r="H67" i="1"/>
  <c r="M67" i="1" s="1"/>
  <c r="I67" i="1"/>
  <c r="J67" i="1"/>
  <c r="H68" i="1"/>
  <c r="M68" i="1" s="1"/>
  <c r="I68" i="1"/>
  <c r="J68" i="1"/>
  <c r="H69" i="1"/>
  <c r="M69" i="1" s="1"/>
  <c r="I69" i="1"/>
  <c r="J69" i="1"/>
  <c r="H70" i="1"/>
  <c r="M70" i="1" s="1"/>
  <c r="I70" i="1"/>
  <c r="J70" i="1"/>
  <c r="H71" i="1"/>
  <c r="I71" i="1"/>
  <c r="J71" i="1"/>
  <c r="H72" i="1"/>
  <c r="M72" i="1" s="1"/>
  <c r="I72" i="1"/>
  <c r="J72" i="1"/>
  <c r="H73" i="1"/>
  <c r="M73" i="1" s="1"/>
  <c r="I73" i="1"/>
  <c r="J73" i="1"/>
  <c r="H74" i="1"/>
  <c r="M74" i="1" s="1"/>
  <c r="I74" i="1"/>
  <c r="J74" i="1"/>
  <c r="H75" i="1"/>
  <c r="M75" i="1" s="1"/>
  <c r="I75" i="1"/>
  <c r="J75" i="1"/>
  <c r="H76" i="1"/>
  <c r="M76" i="1" s="1"/>
  <c r="I76" i="1"/>
  <c r="J76" i="1"/>
  <c r="H77" i="1"/>
  <c r="M77" i="1" s="1"/>
  <c r="I77" i="1"/>
  <c r="J77" i="1"/>
  <c r="H78" i="1"/>
  <c r="M78" i="1" s="1"/>
  <c r="I78" i="1"/>
  <c r="J78" i="1"/>
  <c r="H79" i="1"/>
  <c r="M79" i="1" s="1"/>
  <c r="I79" i="1"/>
  <c r="J79" i="1"/>
  <c r="H80" i="1"/>
  <c r="M80" i="1" s="1"/>
  <c r="I80" i="1"/>
  <c r="J80" i="1"/>
  <c r="H81" i="1"/>
  <c r="M81" i="1" s="1"/>
  <c r="I81" i="1"/>
  <c r="J81" i="1"/>
  <c r="H82" i="1"/>
  <c r="M82" i="1" s="1"/>
  <c r="I82" i="1"/>
  <c r="J82" i="1"/>
  <c r="H83" i="1"/>
  <c r="M83" i="1" s="1"/>
  <c r="I83" i="1"/>
  <c r="J83" i="1"/>
  <c r="H84" i="1"/>
  <c r="M84" i="1" s="1"/>
  <c r="I84" i="1"/>
  <c r="J84" i="1"/>
  <c r="H85" i="1"/>
  <c r="M85" i="1" s="1"/>
  <c r="I85" i="1"/>
  <c r="J85" i="1"/>
  <c r="H86" i="1"/>
  <c r="M86" i="1" s="1"/>
  <c r="I86" i="1"/>
  <c r="J86" i="1"/>
  <c r="H87" i="1"/>
  <c r="M87" i="1" s="1"/>
  <c r="I87" i="1"/>
  <c r="J87" i="1"/>
  <c r="H88" i="1"/>
  <c r="M88" i="1" s="1"/>
  <c r="I88" i="1"/>
  <c r="J88" i="1"/>
  <c r="H89" i="1"/>
  <c r="M89" i="1" s="1"/>
  <c r="I89" i="1"/>
  <c r="J89" i="1"/>
  <c r="H90" i="1"/>
  <c r="M90" i="1" s="1"/>
  <c r="I90" i="1"/>
  <c r="J90" i="1"/>
  <c r="K34" i="1" l="1"/>
  <c r="L34" i="1" s="1"/>
  <c r="K72" i="1"/>
  <c r="L72" i="1" s="1"/>
  <c r="K65" i="1"/>
  <c r="L65" i="1" s="1"/>
  <c r="K59" i="1"/>
  <c r="L59" i="1" s="1"/>
  <c r="K55" i="1"/>
  <c r="L55" i="1" s="1"/>
  <c r="K35" i="1"/>
  <c r="L35" i="1" s="1"/>
  <c r="K82" i="1"/>
  <c r="L82" i="1" s="1"/>
  <c r="K68" i="1"/>
  <c r="L68" i="1" s="1"/>
  <c r="K89" i="1"/>
  <c r="L89" i="1" s="1"/>
  <c r="K85" i="1"/>
  <c r="L85" i="1" s="1"/>
  <c r="K27" i="1"/>
  <c r="L27" i="1" s="1"/>
  <c r="K20" i="1"/>
  <c r="L20" i="1" s="1"/>
  <c r="K29" i="1"/>
  <c r="L29" i="1" s="1"/>
  <c r="K87" i="1"/>
  <c r="L87" i="1" s="1"/>
  <c r="K21" i="1"/>
  <c r="L21" i="1" s="1"/>
  <c r="K41" i="1"/>
  <c r="L41" i="1" s="1"/>
  <c r="K83" i="1"/>
  <c r="L83" i="1" s="1"/>
  <c r="K23" i="1"/>
  <c r="L23" i="1" s="1"/>
  <c r="K22" i="1"/>
  <c r="L22" i="1" s="1"/>
  <c r="K75" i="1"/>
  <c r="L75" i="1" s="1"/>
  <c r="K67" i="1"/>
  <c r="L67" i="1" s="1"/>
  <c r="K42" i="1"/>
  <c r="L42" i="1" s="1"/>
  <c r="K90" i="1"/>
  <c r="L90" i="1" s="1"/>
  <c r="K84" i="1"/>
  <c r="L84" i="1" s="1"/>
  <c r="K78" i="1"/>
  <c r="L78" i="1" s="1"/>
  <c r="K70" i="1"/>
  <c r="L70" i="1" s="1"/>
  <c r="K66" i="1"/>
  <c r="L66" i="1" s="1"/>
  <c r="K77" i="1"/>
  <c r="L77" i="1" s="1"/>
  <c r="K61" i="1"/>
  <c r="L61" i="1" s="1"/>
  <c r="K52" i="1"/>
  <c r="L52" i="1" s="1"/>
  <c r="K48" i="1"/>
  <c r="L48" i="1" s="1"/>
  <c r="K44" i="1"/>
  <c r="L44" i="1" s="1"/>
  <c r="K31" i="1"/>
  <c r="L31" i="1" s="1"/>
  <c r="K28" i="1"/>
  <c r="L28" i="1" s="1"/>
  <c r="K71" i="1"/>
  <c r="L71" i="1" s="1"/>
  <c r="K73" i="1"/>
  <c r="L73" i="1" s="1"/>
  <c r="K58" i="1"/>
  <c r="L58" i="1" s="1"/>
  <c r="K51" i="1"/>
  <c r="L51" i="1" s="1"/>
  <c r="K47" i="1"/>
  <c r="L47" i="1" s="1"/>
  <c r="K43" i="1"/>
  <c r="L43" i="1" s="1"/>
  <c r="K36" i="1"/>
  <c r="L36" i="1" s="1"/>
  <c r="K54" i="1"/>
  <c r="L54" i="1" s="1"/>
  <c r="K50" i="1"/>
  <c r="L50" i="1" s="1"/>
  <c r="K45" i="1"/>
  <c r="L45" i="1" s="1"/>
  <c r="K38" i="1"/>
  <c r="L38" i="1" s="1"/>
  <c r="K49" i="1"/>
  <c r="L49" i="1" s="1"/>
  <c r="K53" i="1"/>
  <c r="L53" i="1" s="1"/>
  <c r="K26" i="1"/>
  <c r="L26" i="1" s="1"/>
  <c r="K86" i="1"/>
  <c r="L86" i="1" s="1"/>
  <c r="K88" i="1"/>
  <c r="L88" i="1" s="1"/>
  <c r="K81" i="1"/>
  <c r="L81" i="1" s="1"/>
  <c r="K80" i="1"/>
  <c r="L80" i="1" s="1"/>
  <c r="K79" i="1"/>
  <c r="L79" i="1" s="1"/>
  <c r="K76" i="1"/>
  <c r="L76" i="1" s="1"/>
  <c r="K69" i="1"/>
  <c r="L69" i="1" s="1"/>
  <c r="M71" i="1"/>
  <c r="K74" i="1"/>
  <c r="L74" i="1" s="1"/>
  <c r="K64" i="1"/>
  <c r="L64" i="1" s="1"/>
  <c r="K63" i="1"/>
  <c r="L63" i="1" s="1"/>
  <c r="K62" i="1"/>
  <c r="L62" i="1" s="1"/>
  <c r="K60" i="1"/>
  <c r="L60" i="1" s="1"/>
  <c r="K37" i="1"/>
  <c r="L37" i="1" s="1"/>
  <c r="K57" i="1"/>
  <c r="L57" i="1" s="1"/>
  <c r="K33" i="1"/>
  <c r="L33" i="1" s="1"/>
  <c r="K56" i="1"/>
  <c r="L56" i="1" s="1"/>
  <c r="K46" i="1"/>
  <c r="L46" i="1" s="1"/>
  <c r="K39" i="1"/>
  <c r="L39" i="1" s="1"/>
  <c r="K32" i="1"/>
  <c r="L32" i="1" s="1"/>
  <c r="K30" i="1"/>
  <c r="L30" i="1" s="1"/>
  <c r="K25" i="1"/>
  <c r="L25" i="1" s="1"/>
  <c r="K24" i="1"/>
  <c r="L24" i="1" s="1"/>
  <c r="M20" i="1" l="1"/>
  <c r="M91" i="1" s="1"/>
  <c r="G91" i="1"/>
  <c r="F91" i="1"/>
</calcChain>
</file>

<file path=xl/sharedStrings.xml><?xml version="1.0" encoding="utf-8"?>
<sst xmlns="http://schemas.openxmlformats.org/spreadsheetml/2006/main" count="177" uniqueCount="107">
  <si>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</si>
  <si>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</si>
  <si>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</si>
  <si>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</si>
  <si>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</si>
  <si>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</si>
  <si>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</si>
  <si>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</si>
  <si>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</si>
  <si>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</si>
  <si>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</si>
  <si>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</si>
  <si>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</si>
  <si>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</si>
  <si>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</si>
  <si>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</si>
  <si>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</si>
  <si>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</si>
  <si>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</si>
  <si>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</si>
  <si>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</si>
  <si>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</si>
  <si>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</si>
  <si>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</si>
  <si>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</si>
  <si>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</si>
  <si>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</si>
  <si>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 поставку стоматологических  расходных материалов и инструментов</t>
  </si>
  <si>
    <t>уп</t>
  </si>
  <si>
    <t>шт</t>
  </si>
  <si>
    <t>№ 074-25</t>
  </si>
  <si>
    <t>Альвостаз  (губка) № 1</t>
  </si>
  <si>
    <t>Альвостаз  (губка) № 2</t>
  </si>
  <si>
    <t>Альвостаз  (губка) № 3</t>
  </si>
  <si>
    <t>Пульподент (или эквивалент)</t>
  </si>
  <si>
    <t>Ангидрин (или эквивалент)</t>
  </si>
  <si>
    <t>Виэдент (или эквивалент)</t>
  </si>
  <si>
    <t>Уницем (или эквивалент)</t>
  </si>
  <si>
    <t>Гваяфен (или эквивалент)</t>
  </si>
  <si>
    <t>Глассин  Рест (или эквивалент)</t>
  </si>
  <si>
    <t>Глассин  Бейз (или эквивалент)</t>
  </si>
  <si>
    <t>Дентин паста (или эквивалент)</t>
  </si>
  <si>
    <t>Жидкость для сушки и обезжиривания каналов Омега – Дент  (или эквивалент)</t>
  </si>
  <si>
    <t>Иглы  Эндонидл  (или эквивалент) 0.3 х 38мм  30 без перфорации</t>
  </si>
  <si>
    <t>Иглы  Эндонидл (или эквивалент) 0.4 х 38мм  27 G латеральные</t>
  </si>
  <si>
    <t>К – файлы  № 08/25</t>
  </si>
  <si>
    <t>К – файлы  № 10/25</t>
  </si>
  <si>
    <t>К – файлы  № 15/25</t>
  </si>
  <si>
    <t>К – файлы  № 20/25</t>
  </si>
  <si>
    <t>К – файлы  № 25/25</t>
  </si>
  <si>
    <t>К – файлы  № 30/25</t>
  </si>
  <si>
    <t>К – файлы  № 08/31</t>
  </si>
  <si>
    <t>К – файлы  № 10/31</t>
  </si>
  <si>
    <t>К – файлы  № 15/31</t>
  </si>
  <si>
    <t>К – файлы  № 20/31</t>
  </si>
  <si>
    <t>К – файлы  № 25/31</t>
  </si>
  <si>
    <t>К – файлы  № 30/31</t>
  </si>
  <si>
    <t>Головки Кенда  (или эквивалент)</t>
  </si>
  <si>
    <t>Белодез 3% или эквивалент</t>
  </si>
  <si>
    <t>Нон – арсеник (или эквивалент)</t>
  </si>
  <si>
    <t>Н – файлы  №10/25</t>
  </si>
  <si>
    <t>Н – файлы  №15/25</t>
  </si>
  <si>
    <t>Н – файлы  №20/25</t>
  </si>
  <si>
    <t>Н – файлы  №25/25</t>
  </si>
  <si>
    <t>Н – файлы  №30/25</t>
  </si>
  <si>
    <t>Н – файлы  №15/31</t>
  </si>
  <si>
    <t>Н – файлы  №20/31</t>
  </si>
  <si>
    <t>Н – файлы  №25/31</t>
  </si>
  <si>
    <t>Н – файлы  №30/31</t>
  </si>
  <si>
    <t>Полидент  ВладМива (или эквивалент)</t>
  </si>
  <si>
    <t>Полоски металлические сепарационные тонкие</t>
  </si>
  <si>
    <t>Слюноотсосы  стоматологические со съёмным наконечником</t>
  </si>
  <si>
    <t>Камфорфен-А (или эквивалент)</t>
  </si>
  <si>
    <t>Камфорфен-В (или эквивалент)</t>
  </si>
  <si>
    <t>Тиэдент (или эквивалент)</t>
  </si>
  <si>
    <t>Штифты бумажные №15-(02)</t>
  </si>
  <si>
    <t>Штифты бумажные №20(02)</t>
  </si>
  <si>
    <t>Штифты бумажные №25(02)</t>
  </si>
  <si>
    <t>Штифты бумажные №15(04)</t>
  </si>
  <si>
    <t>Штифты бумажные №20(04)</t>
  </si>
  <si>
    <t>Штифты бумажные №25(04)</t>
  </si>
  <si>
    <t>Штифты гуттаперчевые №10(02)</t>
  </si>
  <si>
    <t>Штифты гуттаперчевые №15(02)</t>
  </si>
  <si>
    <t>Штифты гуттаперчевые №20(02)</t>
  </si>
  <si>
    <t>Штифты гуттаперчевые №25(02)</t>
  </si>
  <si>
    <t>Штифты гуттаперчевые №15(04)</t>
  </si>
  <si>
    <t>Штифты гуттаперчевые №20(04)</t>
  </si>
  <si>
    <t>Эдеталь – гель (или эквивалент)</t>
  </si>
  <si>
    <t>Гуттапласт (или эквивалент)</t>
  </si>
  <si>
    <t>Резодент (или эквивалент)</t>
  </si>
  <si>
    <t>Апексдент с иодоформом (или эквивалент)</t>
  </si>
  <si>
    <t>Спредер № 15-25мм</t>
  </si>
  <si>
    <t>Спредер № 20-25мм</t>
  </si>
  <si>
    <t>Спредер № 25-25мм</t>
  </si>
  <si>
    <t>Зеркало без ручки</t>
  </si>
  <si>
    <t>Зеркало без ручки с увеличением</t>
  </si>
  <si>
    <t>Фторлак (или эквивалент)</t>
  </si>
  <si>
    <t>Фенопласт   (или эквивалент)</t>
  </si>
  <si>
    <t>ДентЛайт стартовый набор (или эквивалент)</t>
  </si>
  <si>
    <t>Композит хим. Альфа дент-Компосайт (или эквивалент)</t>
  </si>
  <si>
    <t>Гемостаб  (или эквивалент)</t>
  </si>
  <si>
    <t>Камфарфенол (или эквивалент)</t>
  </si>
  <si>
    <t>флак</t>
  </si>
  <si>
    <t>КП вх. № 754-03/25 от 31.03.2025</t>
  </si>
  <si>
    <t>КП вх. № 755-03/25 от 31.03.2025</t>
  </si>
  <si>
    <t>КП вх. № 756-03/25 от 31.03.2025</t>
  </si>
  <si>
    <t>Исходя из имеющегося у Заказчика объёма финансового обеспечения для осуществления закупки НМЦД устанавливается в размере 1 071 866,85 руб. (один миллион семьдесят одна тысяча восемьсот шестьдесят шесть рублей восемьдесят пять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</si>
</sst>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4"/>
  <sheetViews>
    <sheetView tabSelected="1" zoomScaleNormal="100" zoomScalePageLayoutView="70" workbookViewId="0">
      <selection activeCell="C17" sqref="A17:D17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0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40" t="s">
        <v>27</v>
      </c>
      <c r="F3" s="40"/>
      <c r="G3" s="40"/>
      <c r="H3" s="40"/>
      <c r="I3" s="40"/>
      <c r="J3" s="40"/>
      <c r="K3" s="40"/>
      <c r="L3" s="40"/>
      <c r="M3" s="40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30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4" t="s">
        <v>16</v>
      </c>
      <c r="K12" s="44"/>
      <c r="M12" s="1" t="s">
        <v>14</v>
      </c>
    </row>
    <row r="14" spans="2:13" x14ac:dyDescent="0.25">
      <c r="B14" s="44" t="s">
        <v>15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2:13" hidden="1" x14ac:dyDescent="0.25"/>
    <row r="17" spans="1:17" ht="54.6" customHeight="1" x14ac:dyDescent="0.25">
      <c r="A17" s="47"/>
      <c r="B17" s="48"/>
      <c r="C17" s="49"/>
      <c r="D17" s="48"/>
      <c r="E17" s="14" t="s">
        <v>103</v>
      </c>
      <c r="F17" s="14" t="s">
        <v>104</v>
      </c>
      <c r="G17" s="14" t="s">
        <v>105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38" t="s">
        <v>0</v>
      </c>
      <c r="B18" s="38" t="s">
        <v>1</v>
      </c>
      <c r="C18" s="38" t="s">
        <v>2</v>
      </c>
      <c r="D18" s="38"/>
      <c r="E18" s="26" t="s">
        <v>24</v>
      </c>
      <c r="F18" s="26" t="s">
        <v>25</v>
      </c>
      <c r="G18" s="26" t="s">
        <v>26</v>
      </c>
      <c r="H18" s="50" t="s">
        <v>11</v>
      </c>
      <c r="I18" s="38" t="s">
        <v>8</v>
      </c>
      <c r="J18" s="38" t="s">
        <v>9</v>
      </c>
      <c r="K18" s="38" t="s">
        <v>10</v>
      </c>
      <c r="L18" s="38" t="s">
        <v>6</v>
      </c>
      <c r="M18" s="46" t="s">
        <v>7</v>
      </c>
    </row>
    <row r="19" spans="1:17" x14ac:dyDescent="0.25">
      <c r="A19" s="39"/>
      <c r="B19" s="39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51"/>
      <c r="I19" s="38"/>
      <c r="J19" s="38"/>
      <c r="K19" s="38"/>
      <c r="L19" s="38"/>
      <c r="M19" s="46"/>
    </row>
    <row r="20" spans="1:17" s="11" customFormat="1" x14ac:dyDescent="0.25">
      <c r="A20" s="18">
        <v>1</v>
      </c>
      <c r="B20" s="32" t="s">
        <v>31</v>
      </c>
      <c r="C20" s="33" t="s">
        <v>28</v>
      </c>
      <c r="D20" s="27">
        <v>20</v>
      </c>
      <c r="E20" s="19">
        <v>1141.1500000000001</v>
      </c>
      <c r="F20" s="12">
        <v>1175.3800000000001</v>
      </c>
      <c r="G20" s="12">
        <v>1198.21</v>
      </c>
      <c r="H20" s="12">
        <f>ROUND(AVERAGE(E20:G20),2)</f>
        <v>1171.58</v>
      </c>
      <c r="I20" s="15">
        <f xml:space="preserve"> COUNT(E20:G20)</f>
        <v>3</v>
      </c>
      <c r="J20" s="15">
        <f>STDEV(E20:G20)</f>
        <v>28.71917303823351</v>
      </c>
      <c r="K20" s="15">
        <f>J20/H20*100</f>
        <v>2.451319844844869</v>
      </c>
      <c r="L20" s="15" t="str">
        <f>IF(K20&lt;33,"ОДНОРОДНЫЕ","НЕОДНОРОДНЫЕ")</f>
        <v>ОДНОРОДНЫЕ</v>
      </c>
      <c r="M20" s="12">
        <f t="shared" ref="M20:M90" si="0">D20*H20</f>
        <v>23431.599999999999</v>
      </c>
      <c r="O20" s="28"/>
      <c r="P20" s="28"/>
      <c r="Q20" s="13"/>
    </row>
    <row r="21" spans="1:17" s="29" customFormat="1" x14ac:dyDescent="0.25">
      <c r="A21" s="18">
        <v>2</v>
      </c>
      <c r="B21" s="32" t="s">
        <v>32</v>
      </c>
      <c r="C21" s="33" t="s">
        <v>28</v>
      </c>
      <c r="D21" s="27">
        <v>40</v>
      </c>
      <c r="E21" s="19">
        <v>1220.18</v>
      </c>
      <c r="F21" s="30">
        <v>1256.78</v>
      </c>
      <c r="G21" s="30">
        <v>1281.18</v>
      </c>
      <c r="H21" s="30">
        <f t="shared" ref="H21:H84" si="1">ROUND(AVERAGE(E21:G21),2)</f>
        <v>1252.71</v>
      </c>
      <c r="I21" s="31">
        <f t="shared" ref="I21:I90" si="2" xml:space="preserve"> COUNT(E21:G21)</f>
        <v>3</v>
      </c>
      <c r="J21" s="31">
        <f t="shared" ref="J21:J90" si="3">STDEV(E21:G21)</f>
        <v>30.70266003676771</v>
      </c>
      <c r="K21" s="31">
        <f t="shared" ref="K21:K90" si="4">J21/H21*100</f>
        <v>2.4508992533601321</v>
      </c>
      <c r="L21" s="31" t="str">
        <f t="shared" ref="L21:L90" si="5">IF(K21&lt;33,"ОДНОРОДНЫЕ","НЕОДНОРОДНЫЕ")</f>
        <v>ОДНОРОДНЫЕ</v>
      </c>
      <c r="M21" s="30">
        <f t="shared" si="0"/>
        <v>50108.4</v>
      </c>
      <c r="O21" s="28"/>
      <c r="P21" s="28"/>
    </row>
    <row r="22" spans="1:17" s="29" customFormat="1" x14ac:dyDescent="0.25">
      <c r="A22" s="18">
        <v>3</v>
      </c>
      <c r="B22" s="32" t="s">
        <v>33</v>
      </c>
      <c r="C22" s="33" t="s">
        <v>28</v>
      </c>
      <c r="D22" s="27">
        <v>40</v>
      </c>
      <c r="E22" s="19">
        <v>1241.93</v>
      </c>
      <c r="F22" s="30">
        <v>1279.18</v>
      </c>
      <c r="G22" s="30">
        <v>1304.02</v>
      </c>
      <c r="H22" s="30">
        <f t="shared" si="1"/>
        <v>1275.04</v>
      </c>
      <c r="I22" s="31">
        <f t="shared" si="2"/>
        <v>3</v>
      </c>
      <c r="J22" s="31">
        <f t="shared" si="3"/>
        <v>31.251016516800394</v>
      </c>
      <c r="K22" s="31">
        <f t="shared" si="4"/>
        <v>2.4509832253733528</v>
      </c>
      <c r="L22" s="31" t="str">
        <f t="shared" si="5"/>
        <v>ОДНОРОДНЫЕ</v>
      </c>
      <c r="M22" s="30">
        <f t="shared" si="0"/>
        <v>51001.599999999999</v>
      </c>
      <c r="O22" s="28"/>
      <c r="P22" s="28"/>
    </row>
    <row r="23" spans="1:17" s="29" customFormat="1" x14ac:dyDescent="0.25">
      <c r="A23" s="18">
        <v>4</v>
      </c>
      <c r="B23" s="32" t="s">
        <v>34</v>
      </c>
      <c r="C23" s="33" t="s">
        <v>28</v>
      </c>
      <c r="D23" s="27">
        <v>10</v>
      </c>
      <c r="E23" s="19">
        <v>1196.25</v>
      </c>
      <c r="F23" s="30">
        <v>1232.1400000000001</v>
      </c>
      <c r="G23" s="30">
        <v>1256.06</v>
      </c>
      <c r="H23" s="30">
        <f t="shared" si="1"/>
        <v>1228.1500000000001</v>
      </c>
      <c r="I23" s="31">
        <f t="shared" si="2"/>
        <v>3</v>
      </c>
      <c r="J23" s="31">
        <f t="shared" si="3"/>
        <v>30.103971498790635</v>
      </c>
      <c r="K23" s="31">
        <f t="shared" si="4"/>
        <v>2.451164067808544</v>
      </c>
      <c r="L23" s="31" t="str">
        <f t="shared" si="5"/>
        <v>ОДНОРОДНЫЕ</v>
      </c>
      <c r="M23" s="30">
        <f t="shared" si="0"/>
        <v>12281.5</v>
      </c>
      <c r="O23" s="28"/>
      <c r="P23" s="28"/>
    </row>
    <row r="24" spans="1:17" s="29" customFormat="1" x14ac:dyDescent="0.25">
      <c r="A24" s="18">
        <v>5</v>
      </c>
      <c r="B24" s="32" t="s">
        <v>35</v>
      </c>
      <c r="C24" s="33" t="s">
        <v>28</v>
      </c>
      <c r="D24" s="27">
        <v>30</v>
      </c>
      <c r="E24" s="19">
        <v>215.33</v>
      </c>
      <c r="F24" s="30">
        <v>221.78</v>
      </c>
      <c r="G24" s="30">
        <v>226.09</v>
      </c>
      <c r="H24" s="30">
        <f t="shared" si="1"/>
        <v>221.07</v>
      </c>
      <c r="I24" s="31">
        <f t="shared" si="2"/>
        <v>3</v>
      </c>
      <c r="J24" s="31">
        <f t="shared" si="3"/>
        <v>5.4153516352433924</v>
      </c>
      <c r="K24" s="31">
        <f t="shared" si="4"/>
        <v>2.4496094609143677</v>
      </c>
      <c r="L24" s="31" t="str">
        <f t="shared" si="5"/>
        <v>ОДНОРОДНЫЕ</v>
      </c>
      <c r="M24" s="30">
        <f t="shared" si="0"/>
        <v>6632.0999999999995</v>
      </c>
      <c r="O24" s="28"/>
      <c r="P24" s="28"/>
    </row>
    <row r="25" spans="1:17" s="29" customFormat="1" x14ac:dyDescent="0.25">
      <c r="A25" s="18">
        <v>6</v>
      </c>
      <c r="B25" s="32" t="s">
        <v>36</v>
      </c>
      <c r="C25" s="33" t="s">
        <v>28</v>
      </c>
      <c r="D25" s="27">
        <v>10</v>
      </c>
      <c r="E25" s="19">
        <v>789.53</v>
      </c>
      <c r="F25" s="30">
        <v>813.21</v>
      </c>
      <c r="G25" s="30">
        <v>829</v>
      </c>
      <c r="H25" s="30">
        <f t="shared" si="1"/>
        <v>810.58</v>
      </c>
      <c r="I25" s="31">
        <f t="shared" si="2"/>
        <v>3</v>
      </c>
      <c r="J25" s="31">
        <f t="shared" si="3"/>
        <v>19.865998590556696</v>
      </c>
      <c r="K25" s="31">
        <f t="shared" si="4"/>
        <v>2.4508374979097307</v>
      </c>
      <c r="L25" s="31" t="str">
        <f t="shared" si="5"/>
        <v>ОДНОРОДНЫЕ</v>
      </c>
      <c r="M25" s="30">
        <f t="shared" si="0"/>
        <v>8105.8</v>
      </c>
      <c r="O25" s="28"/>
      <c r="P25" s="28"/>
    </row>
    <row r="26" spans="1:17" s="29" customFormat="1" x14ac:dyDescent="0.25">
      <c r="A26" s="18">
        <v>7</v>
      </c>
      <c r="B26" s="32" t="s">
        <v>37</v>
      </c>
      <c r="C26" s="33" t="s">
        <v>28</v>
      </c>
      <c r="D26" s="27">
        <v>10</v>
      </c>
      <c r="E26" s="19">
        <v>191.4</v>
      </c>
      <c r="F26" s="34">
        <v>197.14</v>
      </c>
      <c r="G26" s="34">
        <v>200.97</v>
      </c>
      <c r="H26" s="30">
        <f t="shared" si="1"/>
        <v>196.5</v>
      </c>
      <c r="I26" s="31">
        <f t="shared" si="2"/>
        <v>3</v>
      </c>
      <c r="J26" s="31">
        <f t="shared" si="3"/>
        <v>4.8166620530543032</v>
      </c>
      <c r="K26" s="31">
        <f t="shared" si="4"/>
        <v>2.4512275079156756</v>
      </c>
      <c r="L26" s="31" t="str">
        <f t="shared" si="5"/>
        <v>ОДНОРОДНЫЕ</v>
      </c>
      <c r="M26" s="30">
        <f t="shared" si="0"/>
        <v>1965</v>
      </c>
      <c r="O26" s="28"/>
      <c r="P26" s="28"/>
    </row>
    <row r="27" spans="1:17" s="29" customFormat="1" x14ac:dyDescent="0.25">
      <c r="A27" s="18">
        <v>8</v>
      </c>
      <c r="B27" s="32" t="s">
        <v>38</v>
      </c>
      <c r="C27" s="33" t="s">
        <v>28</v>
      </c>
      <c r="D27" s="27">
        <v>25</v>
      </c>
      <c r="E27" s="19">
        <v>488.65</v>
      </c>
      <c r="F27" s="34">
        <v>503.31</v>
      </c>
      <c r="G27" s="34">
        <v>513.08000000000004</v>
      </c>
      <c r="H27" s="30">
        <f t="shared" si="1"/>
        <v>501.68</v>
      </c>
      <c r="I27" s="31">
        <f t="shared" si="2"/>
        <v>3</v>
      </c>
      <c r="J27" s="31">
        <f t="shared" si="3"/>
        <v>12.296296190316854</v>
      </c>
      <c r="K27" s="31">
        <f t="shared" si="4"/>
        <v>2.4510237981017489</v>
      </c>
      <c r="L27" s="31" t="str">
        <f t="shared" si="5"/>
        <v>ОДНОРОДНЫЕ</v>
      </c>
      <c r="M27" s="30">
        <f t="shared" si="0"/>
        <v>12542</v>
      </c>
      <c r="O27" s="28"/>
      <c r="P27" s="28"/>
    </row>
    <row r="28" spans="1:17" s="29" customFormat="1" x14ac:dyDescent="0.25">
      <c r="A28" s="18">
        <v>9</v>
      </c>
      <c r="B28" s="32" t="s">
        <v>39</v>
      </c>
      <c r="C28" s="33" t="s">
        <v>28</v>
      </c>
      <c r="D28" s="27">
        <v>30</v>
      </c>
      <c r="E28" s="19">
        <v>1268.75</v>
      </c>
      <c r="F28" s="34">
        <v>1306.81</v>
      </c>
      <c r="G28" s="34">
        <v>1332.19</v>
      </c>
      <c r="H28" s="30">
        <f t="shared" si="1"/>
        <v>1302.58</v>
      </c>
      <c r="I28" s="31">
        <f t="shared" si="2"/>
        <v>3</v>
      </c>
      <c r="J28" s="31">
        <f t="shared" si="3"/>
        <v>31.930501614182869</v>
      </c>
      <c r="K28" s="31">
        <f t="shared" si="4"/>
        <v>2.4513274896116073</v>
      </c>
      <c r="L28" s="31" t="str">
        <f t="shared" si="5"/>
        <v>ОДНОРОДНЫЕ</v>
      </c>
      <c r="M28" s="30">
        <f t="shared" si="0"/>
        <v>39077.399999999994</v>
      </c>
      <c r="O28" s="28"/>
      <c r="P28" s="28"/>
    </row>
    <row r="29" spans="1:17" s="29" customFormat="1" x14ac:dyDescent="0.25">
      <c r="A29" s="18">
        <v>10</v>
      </c>
      <c r="B29" s="32" t="s">
        <v>40</v>
      </c>
      <c r="C29" s="33" t="s">
        <v>28</v>
      </c>
      <c r="D29" s="27">
        <v>40</v>
      </c>
      <c r="E29" s="19">
        <v>1268.75</v>
      </c>
      <c r="F29" s="35">
        <v>1306.81</v>
      </c>
      <c r="G29" s="34">
        <v>1332.19</v>
      </c>
      <c r="H29" s="30">
        <f t="shared" si="1"/>
        <v>1302.58</v>
      </c>
      <c r="I29" s="31">
        <f t="shared" si="2"/>
        <v>3</v>
      </c>
      <c r="J29" s="31">
        <f t="shared" si="3"/>
        <v>31.930501614182869</v>
      </c>
      <c r="K29" s="31">
        <f t="shared" si="4"/>
        <v>2.4513274896116073</v>
      </c>
      <c r="L29" s="31" t="str">
        <f t="shared" si="5"/>
        <v>ОДНОРОДНЫЕ</v>
      </c>
      <c r="M29" s="30">
        <f t="shared" si="0"/>
        <v>52103.199999999997</v>
      </c>
      <c r="O29" s="28"/>
      <c r="P29" s="28"/>
    </row>
    <row r="30" spans="1:17" s="29" customFormat="1" x14ac:dyDescent="0.25">
      <c r="A30" s="18">
        <v>11</v>
      </c>
      <c r="B30" s="32" t="s">
        <v>41</v>
      </c>
      <c r="C30" s="33" t="s">
        <v>28</v>
      </c>
      <c r="D30" s="27">
        <v>60</v>
      </c>
      <c r="E30" s="19">
        <v>155.51</v>
      </c>
      <c r="F30" s="35">
        <v>160.18</v>
      </c>
      <c r="G30" s="34">
        <v>163.29</v>
      </c>
      <c r="H30" s="30">
        <f t="shared" si="1"/>
        <v>159.66</v>
      </c>
      <c r="I30" s="31">
        <f t="shared" si="2"/>
        <v>3</v>
      </c>
      <c r="J30" s="31">
        <f t="shared" si="3"/>
        <v>3.9159800816653818</v>
      </c>
      <c r="K30" s="31">
        <f t="shared" si="4"/>
        <v>2.4526995375581748</v>
      </c>
      <c r="L30" s="31" t="str">
        <f t="shared" si="5"/>
        <v>ОДНОРОДНЫЕ</v>
      </c>
      <c r="M30" s="30">
        <f t="shared" si="0"/>
        <v>9579.6</v>
      </c>
      <c r="O30" s="28"/>
      <c r="P30" s="28"/>
    </row>
    <row r="31" spans="1:17" s="29" customFormat="1" ht="30" x14ac:dyDescent="0.25">
      <c r="A31" s="18">
        <v>12</v>
      </c>
      <c r="B31" s="32" t="s">
        <v>42</v>
      </c>
      <c r="C31" s="33" t="s">
        <v>102</v>
      </c>
      <c r="D31" s="27">
        <v>15</v>
      </c>
      <c r="E31" s="19">
        <v>356.7</v>
      </c>
      <c r="F31" s="34">
        <v>367.4</v>
      </c>
      <c r="G31" s="34">
        <v>374.54</v>
      </c>
      <c r="H31" s="30">
        <f t="shared" si="1"/>
        <v>366.21</v>
      </c>
      <c r="I31" s="31">
        <f t="shared" si="2"/>
        <v>3</v>
      </c>
      <c r="J31" s="31">
        <f t="shared" si="3"/>
        <v>8.9790051416253007</v>
      </c>
      <c r="K31" s="31">
        <f t="shared" si="4"/>
        <v>2.4518732808020811</v>
      </c>
      <c r="L31" s="31" t="str">
        <f t="shared" si="5"/>
        <v>ОДНОРОДНЫЕ</v>
      </c>
      <c r="M31" s="30">
        <f t="shared" si="0"/>
        <v>5493.15</v>
      </c>
      <c r="O31" s="28"/>
      <c r="P31" s="28"/>
    </row>
    <row r="32" spans="1:17" s="29" customFormat="1" ht="30" x14ac:dyDescent="0.25">
      <c r="A32" s="18">
        <v>13</v>
      </c>
      <c r="B32" s="32" t="s">
        <v>43</v>
      </c>
      <c r="C32" s="33" t="s">
        <v>28</v>
      </c>
      <c r="D32" s="27">
        <v>20</v>
      </c>
      <c r="E32" s="19">
        <v>513.29999999999995</v>
      </c>
      <c r="F32" s="30">
        <v>528.70000000000005</v>
      </c>
      <c r="G32" s="30">
        <v>538.97</v>
      </c>
      <c r="H32" s="30">
        <f t="shared" si="1"/>
        <v>526.99</v>
      </c>
      <c r="I32" s="31">
        <f t="shared" si="2"/>
        <v>3</v>
      </c>
      <c r="J32" s="31">
        <f t="shared" si="3"/>
        <v>12.920150927911061</v>
      </c>
      <c r="K32" s="31">
        <f t="shared" si="4"/>
        <v>2.4516880638932546</v>
      </c>
      <c r="L32" s="31" t="str">
        <f t="shared" si="5"/>
        <v>ОДНОРОДНЫЕ</v>
      </c>
      <c r="M32" s="30">
        <f t="shared" si="0"/>
        <v>10539.8</v>
      </c>
      <c r="O32" s="28"/>
      <c r="P32" s="28"/>
    </row>
    <row r="33" spans="1:16" s="29" customFormat="1" ht="30" x14ac:dyDescent="0.25">
      <c r="A33" s="18">
        <v>14</v>
      </c>
      <c r="B33" s="32" t="s">
        <v>44</v>
      </c>
      <c r="C33" s="33" t="s">
        <v>28</v>
      </c>
      <c r="D33" s="27">
        <v>20</v>
      </c>
      <c r="E33" s="19">
        <v>632.20000000000005</v>
      </c>
      <c r="F33" s="30">
        <v>651.16999999999996</v>
      </c>
      <c r="G33" s="30">
        <v>663.81</v>
      </c>
      <c r="H33" s="30">
        <f t="shared" si="1"/>
        <v>649.05999999999995</v>
      </c>
      <c r="I33" s="31">
        <f t="shared" si="2"/>
        <v>3</v>
      </c>
      <c r="J33" s="31">
        <f t="shared" si="3"/>
        <v>15.910282838466395</v>
      </c>
      <c r="K33" s="31">
        <f t="shared" si="4"/>
        <v>2.4512807503876988</v>
      </c>
      <c r="L33" s="31" t="str">
        <f t="shared" si="5"/>
        <v>ОДНОРОДНЫЕ</v>
      </c>
      <c r="M33" s="30">
        <f t="shared" si="0"/>
        <v>12981.199999999999</v>
      </c>
      <c r="O33" s="28"/>
      <c r="P33" s="28"/>
    </row>
    <row r="34" spans="1:16" s="29" customFormat="1" x14ac:dyDescent="0.25">
      <c r="A34" s="18">
        <v>15</v>
      </c>
      <c r="B34" s="32" t="s">
        <v>45</v>
      </c>
      <c r="C34" s="33" t="s">
        <v>28</v>
      </c>
      <c r="D34" s="27">
        <v>100</v>
      </c>
      <c r="E34" s="19">
        <v>333.5</v>
      </c>
      <c r="F34" s="30">
        <v>343.51</v>
      </c>
      <c r="G34" s="30">
        <v>350.18</v>
      </c>
      <c r="H34" s="30">
        <f t="shared" si="1"/>
        <v>342.4</v>
      </c>
      <c r="I34" s="31">
        <f t="shared" si="2"/>
        <v>3</v>
      </c>
      <c r="J34" s="31">
        <f t="shared" si="3"/>
        <v>8.3955484236191129</v>
      </c>
      <c r="K34" s="31">
        <f t="shared" si="4"/>
        <v>2.4519709181130587</v>
      </c>
      <c r="L34" s="31" t="str">
        <f t="shared" si="5"/>
        <v>ОДНОРОДНЫЕ</v>
      </c>
      <c r="M34" s="30">
        <f t="shared" si="0"/>
        <v>34240</v>
      </c>
      <c r="O34" s="28"/>
      <c r="P34" s="28"/>
    </row>
    <row r="35" spans="1:16" s="29" customFormat="1" x14ac:dyDescent="0.25">
      <c r="A35" s="18">
        <v>16</v>
      </c>
      <c r="B35" s="32" t="s">
        <v>46</v>
      </c>
      <c r="C35" s="33" t="s">
        <v>28</v>
      </c>
      <c r="D35" s="27">
        <v>100</v>
      </c>
      <c r="E35" s="19">
        <v>333.5</v>
      </c>
      <c r="F35" s="35">
        <v>343.51</v>
      </c>
      <c r="G35" s="35">
        <v>350.18</v>
      </c>
      <c r="H35" s="30">
        <f t="shared" si="1"/>
        <v>342.4</v>
      </c>
      <c r="I35" s="31">
        <f t="shared" si="2"/>
        <v>3</v>
      </c>
      <c r="J35" s="31">
        <f t="shared" si="3"/>
        <v>8.3955484236191129</v>
      </c>
      <c r="K35" s="31">
        <f t="shared" si="4"/>
        <v>2.4519709181130587</v>
      </c>
      <c r="L35" s="31" t="str">
        <f t="shared" si="5"/>
        <v>ОДНОРОДНЫЕ</v>
      </c>
      <c r="M35" s="30">
        <f t="shared" si="0"/>
        <v>34240</v>
      </c>
      <c r="O35" s="28"/>
      <c r="P35" s="28"/>
    </row>
    <row r="36" spans="1:16" s="29" customFormat="1" x14ac:dyDescent="0.25">
      <c r="A36" s="18">
        <v>17</v>
      </c>
      <c r="B36" s="32" t="s">
        <v>47</v>
      </c>
      <c r="C36" s="33" t="s">
        <v>28</v>
      </c>
      <c r="D36" s="27">
        <v>50</v>
      </c>
      <c r="E36" s="19">
        <v>333.5</v>
      </c>
      <c r="F36" s="35">
        <v>343.51</v>
      </c>
      <c r="G36" s="35">
        <v>350.18</v>
      </c>
      <c r="H36" s="30">
        <f t="shared" si="1"/>
        <v>342.4</v>
      </c>
      <c r="I36" s="31">
        <f t="shared" si="2"/>
        <v>3</v>
      </c>
      <c r="J36" s="31">
        <f t="shared" si="3"/>
        <v>8.3955484236191129</v>
      </c>
      <c r="K36" s="31">
        <f t="shared" si="4"/>
        <v>2.4519709181130587</v>
      </c>
      <c r="L36" s="31" t="str">
        <f t="shared" si="5"/>
        <v>ОДНОРОДНЫЕ</v>
      </c>
      <c r="M36" s="30">
        <f t="shared" si="0"/>
        <v>17120</v>
      </c>
      <c r="O36" s="28"/>
      <c r="P36" s="28"/>
    </row>
    <row r="37" spans="1:16" s="29" customFormat="1" x14ac:dyDescent="0.25">
      <c r="A37" s="18">
        <v>18</v>
      </c>
      <c r="B37" s="32" t="s">
        <v>48</v>
      </c>
      <c r="C37" s="33" t="s">
        <v>28</v>
      </c>
      <c r="D37" s="27">
        <v>50</v>
      </c>
      <c r="E37" s="19">
        <v>333.5</v>
      </c>
      <c r="F37" s="35">
        <v>343.51</v>
      </c>
      <c r="G37" s="35">
        <v>350.18</v>
      </c>
      <c r="H37" s="30">
        <f t="shared" si="1"/>
        <v>342.4</v>
      </c>
      <c r="I37" s="31">
        <f t="shared" si="2"/>
        <v>3</v>
      </c>
      <c r="J37" s="31">
        <f t="shared" si="3"/>
        <v>8.3955484236191129</v>
      </c>
      <c r="K37" s="31">
        <f t="shared" si="4"/>
        <v>2.4519709181130587</v>
      </c>
      <c r="L37" s="31" t="str">
        <f t="shared" si="5"/>
        <v>ОДНОРОДНЫЕ</v>
      </c>
      <c r="M37" s="30">
        <f t="shared" si="0"/>
        <v>17120</v>
      </c>
      <c r="O37" s="28"/>
      <c r="P37" s="28"/>
    </row>
    <row r="38" spans="1:16" s="29" customFormat="1" x14ac:dyDescent="0.25">
      <c r="A38" s="18">
        <v>19</v>
      </c>
      <c r="B38" s="32" t="s">
        <v>49</v>
      </c>
      <c r="C38" s="33" t="s">
        <v>28</v>
      </c>
      <c r="D38" s="27">
        <v>50</v>
      </c>
      <c r="E38" s="19">
        <v>333.5</v>
      </c>
      <c r="F38" s="35">
        <v>343.51</v>
      </c>
      <c r="G38" s="35">
        <v>350.18</v>
      </c>
      <c r="H38" s="30">
        <f t="shared" si="1"/>
        <v>342.4</v>
      </c>
      <c r="I38" s="31">
        <f t="shared" si="2"/>
        <v>3</v>
      </c>
      <c r="J38" s="31">
        <f t="shared" si="3"/>
        <v>8.3955484236191129</v>
      </c>
      <c r="K38" s="31">
        <f t="shared" si="4"/>
        <v>2.4519709181130587</v>
      </c>
      <c r="L38" s="31" t="str">
        <f t="shared" si="5"/>
        <v>ОДНОРОДНЫЕ</v>
      </c>
      <c r="M38" s="30">
        <f t="shared" si="0"/>
        <v>17120</v>
      </c>
      <c r="O38" s="28"/>
      <c r="P38" s="28"/>
    </row>
    <row r="39" spans="1:16" s="29" customFormat="1" x14ac:dyDescent="0.25">
      <c r="A39" s="18">
        <v>20</v>
      </c>
      <c r="B39" s="32" t="s">
        <v>50</v>
      </c>
      <c r="C39" s="33" t="s">
        <v>28</v>
      </c>
      <c r="D39" s="27">
        <v>30</v>
      </c>
      <c r="E39" s="19">
        <v>333.5</v>
      </c>
      <c r="F39" s="35">
        <v>343.51</v>
      </c>
      <c r="G39" s="35">
        <v>350.18</v>
      </c>
      <c r="H39" s="30">
        <f t="shared" si="1"/>
        <v>342.4</v>
      </c>
      <c r="I39" s="31">
        <f t="shared" si="2"/>
        <v>3</v>
      </c>
      <c r="J39" s="31">
        <f t="shared" si="3"/>
        <v>8.3955484236191129</v>
      </c>
      <c r="K39" s="31">
        <f t="shared" si="4"/>
        <v>2.4519709181130587</v>
      </c>
      <c r="L39" s="31" t="str">
        <f t="shared" si="5"/>
        <v>ОДНОРОДНЫЕ</v>
      </c>
      <c r="M39" s="30">
        <f t="shared" si="0"/>
        <v>10272</v>
      </c>
      <c r="O39" s="28"/>
      <c r="P39" s="28"/>
    </row>
    <row r="40" spans="1:16" s="29" customFormat="1" x14ac:dyDescent="0.25">
      <c r="A40" s="18">
        <v>21</v>
      </c>
      <c r="B40" s="32" t="s">
        <v>51</v>
      </c>
      <c r="C40" s="33" t="s">
        <v>28</v>
      </c>
      <c r="D40" s="27">
        <v>20</v>
      </c>
      <c r="E40" s="19">
        <v>333.5</v>
      </c>
      <c r="F40" s="35">
        <v>343.51</v>
      </c>
      <c r="G40" s="35">
        <v>350.18</v>
      </c>
      <c r="H40" s="30">
        <f t="shared" si="1"/>
        <v>342.4</v>
      </c>
      <c r="I40" s="31">
        <f t="shared" si="2"/>
        <v>3</v>
      </c>
      <c r="J40" s="31">
        <f t="shared" si="3"/>
        <v>8.3955484236191129</v>
      </c>
      <c r="K40" s="31">
        <f t="shared" si="4"/>
        <v>2.4519709181130587</v>
      </c>
      <c r="L40" s="31" t="str">
        <f t="shared" si="5"/>
        <v>ОДНОРОДНЫЕ</v>
      </c>
      <c r="M40" s="30">
        <f t="shared" si="0"/>
        <v>6848</v>
      </c>
      <c r="O40" s="28"/>
      <c r="P40" s="28"/>
    </row>
    <row r="41" spans="1:16" s="29" customFormat="1" x14ac:dyDescent="0.25">
      <c r="A41" s="18">
        <v>22</v>
      </c>
      <c r="B41" s="32" t="s">
        <v>52</v>
      </c>
      <c r="C41" s="33" t="s">
        <v>28</v>
      </c>
      <c r="D41" s="27">
        <v>20</v>
      </c>
      <c r="E41" s="19">
        <v>333.5</v>
      </c>
      <c r="F41" s="35">
        <v>343.51</v>
      </c>
      <c r="G41" s="35">
        <v>350.18</v>
      </c>
      <c r="H41" s="30">
        <f t="shared" si="1"/>
        <v>342.4</v>
      </c>
      <c r="I41" s="31">
        <f t="shared" si="2"/>
        <v>3</v>
      </c>
      <c r="J41" s="31">
        <f t="shared" si="3"/>
        <v>8.3955484236191129</v>
      </c>
      <c r="K41" s="31">
        <f t="shared" si="4"/>
        <v>2.4519709181130587</v>
      </c>
      <c r="L41" s="31" t="str">
        <f t="shared" si="5"/>
        <v>ОДНОРОДНЫЕ</v>
      </c>
      <c r="M41" s="30">
        <f t="shared" si="0"/>
        <v>6848</v>
      </c>
      <c r="O41" s="28"/>
      <c r="P41" s="28"/>
    </row>
    <row r="42" spans="1:16" s="29" customFormat="1" x14ac:dyDescent="0.25">
      <c r="A42" s="18">
        <v>23</v>
      </c>
      <c r="B42" s="32" t="s">
        <v>53</v>
      </c>
      <c r="C42" s="33" t="s">
        <v>28</v>
      </c>
      <c r="D42" s="27">
        <v>20</v>
      </c>
      <c r="E42" s="19">
        <v>333.5</v>
      </c>
      <c r="F42" s="35">
        <v>343.51</v>
      </c>
      <c r="G42" s="35">
        <v>350.18</v>
      </c>
      <c r="H42" s="30">
        <f t="shared" si="1"/>
        <v>342.4</v>
      </c>
      <c r="I42" s="31">
        <f t="shared" si="2"/>
        <v>3</v>
      </c>
      <c r="J42" s="31">
        <f t="shared" si="3"/>
        <v>8.3955484236191129</v>
      </c>
      <c r="K42" s="31">
        <f t="shared" si="4"/>
        <v>2.4519709181130587</v>
      </c>
      <c r="L42" s="31" t="str">
        <f t="shared" si="5"/>
        <v>ОДНОРОДНЫЕ</v>
      </c>
      <c r="M42" s="30">
        <f t="shared" si="0"/>
        <v>6848</v>
      </c>
      <c r="O42" s="28"/>
      <c r="P42" s="28"/>
    </row>
    <row r="43" spans="1:16" s="29" customFormat="1" x14ac:dyDescent="0.25">
      <c r="A43" s="18">
        <v>24</v>
      </c>
      <c r="B43" s="32" t="s">
        <v>54</v>
      </c>
      <c r="C43" s="33" t="s">
        <v>28</v>
      </c>
      <c r="D43" s="27">
        <v>20</v>
      </c>
      <c r="E43" s="19">
        <v>333.5</v>
      </c>
      <c r="F43" s="35">
        <v>343.51</v>
      </c>
      <c r="G43" s="35">
        <v>350.18</v>
      </c>
      <c r="H43" s="30">
        <f t="shared" si="1"/>
        <v>342.4</v>
      </c>
      <c r="I43" s="31">
        <f t="shared" si="2"/>
        <v>3</v>
      </c>
      <c r="J43" s="31">
        <f t="shared" si="3"/>
        <v>8.3955484236191129</v>
      </c>
      <c r="K43" s="31">
        <f t="shared" si="4"/>
        <v>2.4519709181130587</v>
      </c>
      <c r="L43" s="31" t="str">
        <f t="shared" si="5"/>
        <v>ОДНОРОДНЫЕ</v>
      </c>
      <c r="M43" s="30">
        <f t="shared" si="0"/>
        <v>6848</v>
      </c>
      <c r="O43" s="28"/>
      <c r="P43" s="28"/>
    </row>
    <row r="44" spans="1:16" s="29" customFormat="1" x14ac:dyDescent="0.25">
      <c r="A44" s="18">
        <v>25</v>
      </c>
      <c r="B44" s="32" t="s">
        <v>55</v>
      </c>
      <c r="C44" s="33" t="s">
        <v>28</v>
      </c>
      <c r="D44" s="27">
        <v>20</v>
      </c>
      <c r="E44" s="19">
        <v>333.5</v>
      </c>
      <c r="F44" s="35">
        <v>343.51</v>
      </c>
      <c r="G44" s="35">
        <v>350.18</v>
      </c>
      <c r="H44" s="30">
        <f t="shared" si="1"/>
        <v>342.4</v>
      </c>
      <c r="I44" s="31">
        <f t="shared" si="2"/>
        <v>3</v>
      </c>
      <c r="J44" s="31">
        <f t="shared" si="3"/>
        <v>8.3955484236191129</v>
      </c>
      <c r="K44" s="31">
        <f t="shared" si="4"/>
        <v>2.4519709181130587</v>
      </c>
      <c r="L44" s="31" t="str">
        <f t="shared" si="5"/>
        <v>ОДНОРОДНЫЕ</v>
      </c>
      <c r="M44" s="30">
        <f t="shared" si="0"/>
        <v>6848</v>
      </c>
      <c r="O44" s="28"/>
      <c r="P44" s="28"/>
    </row>
    <row r="45" spans="1:16" s="29" customFormat="1" x14ac:dyDescent="0.25">
      <c r="A45" s="18">
        <v>26</v>
      </c>
      <c r="B45" s="32" t="s">
        <v>56</v>
      </c>
      <c r="C45" s="33" t="s">
        <v>28</v>
      </c>
      <c r="D45" s="27">
        <v>10</v>
      </c>
      <c r="E45" s="19">
        <v>333.5</v>
      </c>
      <c r="F45" s="35">
        <v>343.51</v>
      </c>
      <c r="G45" s="35">
        <v>350.18</v>
      </c>
      <c r="H45" s="30">
        <f t="shared" si="1"/>
        <v>342.4</v>
      </c>
      <c r="I45" s="31">
        <f t="shared" si="2"/>
        <v>3</v>
      </c>
      <c r="J45" s="31">
        <f t="shared" si="3"/>
        <v>8.3955484236191129</v>
      </c>
      <c r="K45" s="31">
        <f t="shared" si="4"/>
        <v>2.4519709181130587</v>
      </c>
      <c r="L45" s="31" t="str">
        <f t="shared" si="5"/>
        <v>ОДНОРОДНЫЕ</v>
      </c>
      <c r="M45" s="30">
        <f t="shared" si="0"/>
        <v>3424</v>
      </c>
      <c r="O45" s="28"/>
      <c r="P45" s="28"/>
    </row>
    <row r="46" spans="1:16" s="29" customFormat="1" x14ac:dyDescent="0.25">
      <c r="A46" s="18">
        <v>27</v>
      </c>
      <c r="B46" s="32" t="s">
        <v>57</v>
      </c>
      <c r="C46" s="33" t="s">
        <v>29</v>
      </c>
      <c r="D46" s="27">
        <v>20</v>
      </c>
      <c r="E46" s="19">
        <v>255.2</v>
      </c>
      <c r="F46" s="34">
        <v>262.86</v>
      </c>
      <c r="G46" s="34">
        <v>267.95999999999998</v>
      </c>
      <c r="H46" s="30">
        <f t="shared" si="1"/>
        <v>262.01</v>
      </c>
      <c r="I46" s="31">
        <f t="shared" si="2"/>
        <v>3</v>
      </c>
      <c r="J46" s="31">
        <f t="shared" si="3"/>
        <v>6.4226578091420459</v>
      </c>
      <c r="K46" s="31">
        <f t="shared" si="4"/>
        <v>2.4513025491935596</v>
      </c>
      <c r="L46" s="31" t="str">
        <f t="shared" si="5"/>
        <v>ОДНОРОДНЫЕ</v>
      </c>
      <c r="M46" s="30">
        <f t="shared" si="0"/>
        <v>5240.2</v>
      </c>
      <c r="O46" s="28"/>
      <c r="P46" s="28"/>
    </row>
    <row r="47" spans="1:16" s="29" customFormat="1" x14ac:dyDescent="0.25">
      <c r="A47" s="18">
        <v>28</v>
      </c>
      <c r="B47" s="32" t="s">
        <v>58</v>
      </c>
      <c r="C47" s="33" t="s">
        <v>28</v>
      </c>
      <c r="D47" s="27">
        <v>25</v>
      </c>
      <c r="E47" s="19">
        <v>263.18</v>
      </c>
      <c r="F47" s="34">
        <v>271.07</v>
      </c>
      <c r="G47" s="34">
        <v>276.33</v>
      </c>
      <c r="H47" s="30">
        <f t="shared" si="1"/>
        <v>270.19</v>
      </c>
      <c r="I47" s="31">
        <f t="shared" si="2"/>
        <v>3</v>
      </c>
      <c r="J47" s="31">
        <f t="shared" si="3"/>
        <v>6.6186881882540121</v>
      </c>
      <c r="K47" s="31">
        <f t="shared" si="4"/>
        <v>2.4496421733794782</v>
      </c>
      <c r="L47" s="31" t="str">
        <f t="shared" si="5"/>
        <v>ОДНОРОДНЫЕ</v>
      </c>
      <c r="M47" s="30">
        <f t="shared" si="0"/>
        <v>6754.75</v>
      </c>
      <c r="O47" s="28"/>
      <c r="P47" s="28"/>
    </row>
    <row r="48" spans="1:16" s="29" customFormat="1" x14ac:dyDescent="0.25">
      <c r="A48" s="18">
        <v>29</v>
      </c>
      <c r="B48" s="32" t="s">
        <v>59</v>
      </c>
      <c r="C48" s="33" t="s">
        <v>28</v>
      </c>
      <c r="D48" s="27">
        <v>30</v>
      </c>
      <c r="E48" s="19">
        <v>650.33000000000004</v>
      </c>
      <c r="F48" s="34">
        <v>669.83</v>
      </c>
      <c r="G48" s="34">
        <v>682.84</v>
      </c>
      <c r="H48" s="30">
        <f t="shared" si="1"/>
        <v>667.67</v>
      </c>
      <c r="I48" s="31">
        <f t="shared" si="2"/>
        <v>3</v>
      </c>
      <c r="J48" s="31">
        <f t="shared" si="3"/>
        <v>16.362610834867802</v>
      </c>
      <c r="K48" s="31">
        <f t="shared" si="4"/>
        <v>2.4507033167384793</v>
      </c>
      <c r="L48" s="31" t="str">
        <f t="shared" si="5"/>
        <v>ОДНОРОДНЫЕ</v>
      </c>
      <c r="M48" s="30">
        <f t="shared" si="0"/>
        <v>20030.099999999999</v>
      </c>
      <c r="O48" s="28"/>
      <c r="P48" s="28"/>
    </row>
    <row r="49" spans="1:16" s="29" customFormat="1" x14ac:dyDescent="0.25">
      <c r="A49" s="18">
        <v>30</v>
      </c>
      <c r="B49" s="32" t="s">
        <v>60</v>
      </c>
      <c r="C49" s="33" t="s">
        <v>28</v>
      </c>
      <c r="D49" s="27">
        <v>30</v>
      </c>
      <c r="E49" s="19">
        <v>362.5</v>
      </c>
      <c r="F49" s="34">
        <v>373.38</v>
      </c>
      <c r="G49" s="34">
        <v>380.63</v>
      </c>
      <c r="H49" s="30">
        <f t="shared" si="1"/>
        <v>372.17</v>
      </c>
      <c r="I49" s="31">
        <f t="shared" si="2"/>
        <v>3</v>
      </c>
      <c r="J49" s="31">
        <f t="shared" si="3"/>
        <v>9.125365746094781</v>
      </c>
      <c r="K49" s="31">
        <f t="shared" si="4"/>
        <v>2.4519348002511703</v>
      </c>
      <c r="L49" s="31" t="str">
        <f t="shared" si="5"/>
        <v>ОДНОРОДНЫЕ</v>
      </c>
      <c r="M49" s="30">
        <f t="shared" si="0"/>
        <v>11165.1</v>
      </c>
      <c r="O49" s="28"/>
      <c r="P49" s="28"/>
    </row>
    <row r="50" spans="1:16" s="29" customFormat="1" x14ac:dyDescent="0.25">
      <c r="A50" s="18">
        <v>31</v>
      </c>
      <c r="B50" s="32" t="s">
        <v>61</v>
      </c>
      <c r="C50" s="33" t="s">
        <v>28</v>
      </c>
      <c r="D50" s="27">
        <v>30</v>
      </c>
      <c r="E50" s="19">
        <v>362.5</v>
      </c>
      <c r="F50" s="34">
        <v>373.38</v>
      </c>
      <c r="G50" s="34">
        <v>380.63</v>
      </c>
      <c r="H50" s="30">
        <f t="shared" si="1"/>
        <v>372.17</v>
      </c>
      <c r="I50" s="31">
        <f t="shared" si="2"/>
        <v>3</v>
      </c>
      <c r="J50" s="31">
        <f t="shared" si="3"/>
        <v>9.125365746094781</v>
      </c>
      <c r="K50" s="31">
        <f t="shared" si="4"/>
        <v>2.4519348002511703</v>
      </c>
      <c r="L50" s="31" t="str">
        <f t="shared" si="5"/>
        <v>ОДНОРОДНЫЕ</v>
      </c>
      <c r="M50" s="30">
        <f t="shared" si="0"/>
        <v>11165.1</v>
      </c>
      <c r="O50" s="28"/>
      <c r="P50" s="28"/>
    </row>
    <row r="51" spans="1:16" s="29" customFormat="1" x14ac:dyDescent="0.25">
      <c r="A51" s="18">
        <v>32</v>
      </c>
      <c r="B51" s="32" t="s">
        <v>62</v>
      </c>
      <c r="C51" s="33" t="s">
        <v>28</v>
      </c>
      <c r="D51" s="27">
        <v>30</v>
      </c>
      <c r="E51" s="19">
        <v>362.5</v>
      </c>
      <c r="F51" s="34">
        <v>373.38</v>
      </c>
      <c r="G51" s="35">
        <v>380.63</v>
      </c>
      <c r="H51" s="30">
        <f t="shared" si="1"/>
        <v>372.17</v>
      </c>
      <c r="I51" s="31">
        <f t="shared" si="2"/>
        <v>3</v>
      </c>
      <c r="J51" s="31">
        <f t="shared" si="3"/>
        <v>9.125365746094781</v>
      </c>
      <c r="K51" s="31">
        <f t="shared" si="4"/>
        <v>2.4519348002511703</v>
      </c>
      <c r="L51" s="31" t="str">
        <f t="shared" si="5"/>
        <v>ОДНОРОДНЫЕ</v>
      </c>
      <c r="M51" s="30">
        <f t="shared" si="0"/>
        <v>11165.1</v>
      </c>
      <c r="O51" s="28"/>
      <c r="P51" s="28"/>
    </row>
    <row r="52" spans="1:16" s="29" customFormat="1" x14ac:dyDescent="0.25">
      <c r="A52" s="18">
        <v>33</v>
      </c>
      <c r="B52" s="32" t="s">
        <v>63</v>
      </c>
      <c r="C52" s="33" t="s">
        <v>28</v>
      </c>
      <c r="D52" s="27">
        <v>30</v>
      </c>
      <c r="E52" s="19">
        <v>362.5</v>
      </c>
      <c r="F52" s="35">
        <v>373.38</v>
      </c>
      <c r="G52" s="35">
        <v>380.63</v>
      </c>
      <c r="H52" s="30">
        <f t="shared" si="1"/>
        <v>372.17</v>
      </c>
      <c r="I52" s="31">
        <f t="shared" si="2"/>
        <v>3</v>
      </c>
      <c r="J52" s="31">
        <f t="shared" si="3"/>
        <v>9.125365746094781</v>
      </c>
      <c r="K52" s="31">
        <f t="shared" si="4"/>
        <v>2.4519348002511703</v>
      </c>
      <c r="L52" s="31" t="str">
        <f t="shared" si="5"/>
        <v>ОДНОРОДНЫЕ</v>
      </c>
      <c r="M52" s="30">
        <f t="shared" si="0"/>
        <v>11165.1</v>
      </c>
      <c r="O52" s="28"/>
      <c r="P52" s="28"/>
    </row>
    <row r="53" spans="1:16" s="29" customFormat="1" x14ac:dyDescent="0.25">
      <c r="A53" s="18">
        <v>34</v>
      </c>
      <c r="B53" s="32" t="s">
        <v>64</v>
      </c>
      <c r="C53" s="33" t="s">
        <v>28</v>
      </c>
      <c r="D53" s="27">
        <v>30</v>
      </c>
      <c r="E53" s="19">
        <v>362.5</v>
      </c>
      <c r="F53" s="35">
        <v>373.38</v>
      </c>
      <c r="G53" s="35">
        <v>380.63</v>
      </c>
      <c r="H53" s="30">
        <f t="shared" si="1"/>
        <v>372.17</v>
      </c>
      <c r="I53" s="31">
        <f t="shared" si="2"/>
        <v>3</v>
      </c>
      <c r="J53" s="31">
        <f t="shared" si="3"/>
        <v>9.125365746094781</v>
      </c>
      <c r="K53" s="31">
        <f t="shared" si="4"/>
        <v>2.4519348002511703</v>
      </c>
      <c r="L53" s="31" t="str">
        <f t="shared" si="5"/>
        <v>ОДНОРОДНЫЕ</v>
      </c>
      <c r="M53" s="30">
        <f t="shared" si="0"/>
        <v>11165.1</v>
      </c>
      <c r="O53" s="28"/>
      <c r="P53" s="28"/>
    </row>
    <row r="54" spans="1:16" s="29" customFormat="1" x14ac:dyDescent="0.25">
      <c r="A54" s="18">
        <v>35</v>
      </c>
      <c r="B54" s="32" t="s">
        <v>65</v>
      </c>
      <c r="C54" s="33" t="s">
        <v>28</v>
      </c>
      <c r="D54" s="27">
        <v>30</v>
      </c>
      <c r="E54" s="19">
        <v>362.5</v>
      </c>
      <c r="F54" s="35">
        <v>373.38</v>
      </c>
      <c r="G54" s="35">
        <v>380.63</v>
      </c>
      <c r="H54" s="30">
        <f t="shared" si="1"/>
        <v>372.17</v>
      </c>
      <c r="I54" s="31">
        <f t="shared" si="2"/>
        <v>3</v>
      </c>
      <c r="J54" s="31">
        <f t="shared" si="3"/>
        <v>9.125365746094781</v>
      </c>
      <c r="K54" s="31">
        <f t="shared" si="4"/>
        <v>2.4519348002511703</v>
      </c>
      <c r="L54" s="31" t="str">
        <f t="shared" si="5"/>
        <v>ОДНОРОДНЫЕ</v>
      </c>
      <c r="M54" s="30">
        <f t="shared" si="0"/>
        <v>11165.1</v>
      </c>
      <c r="O54" s="28"/>
      <c r="P54" s="28"/>
    </row>
    <row r="55" spans="1:16" s="29" customFormat="1" x14ac:dyDescent="0.25">
      <c r="A55" s="18">
        <v>36</v>
      </c>
      <c r="B55" s="32" t="s">
        <v>66</v>
      </c>
      <c r="C55" s="33" t="s">
        <v>28</v>
      </c>
      <c r="D55" s="27">
        <v>15</v>
      </c>
      <c r="E55" s="19">
        <v>362.5</v>
      </c>
      <c r="F55" s="35">
        <v>373.38</v>
      </c>
      <c r="G55" s="35">
        <v>380.63</v>
      </c>
      <c r="H55" s="30">
        <f t="shared" si="1"/>
        <v>372.17</v>
      </c>
      <c r="I55" s="31">
        <f t="shared" si="2"/>
        <v>3</v>
      </c>
      <c r="J55" s="31">
        <f t="shared" si="3"/>
        <v>9.125365746094781</v>
      </c>
      <c r="K55" s="31">
        <f t="shared" si="4"/>
        <v>2.4519348002511703</v>
      </c>
      <c r="L55" s="31" t="str">
        <f t="shared" si="5"/>
        <v>ОДНОРОДНЫЕ</v>
      </c>
      <c r="M55" s="30">
        <f t="shared" si="0"/>
        <v>5582.55</v>
      </c>
      <c r="O55" s="28"/>
      <c r="P55" s="28"/>
    </row>
    <row r="56" spans="1:16" s="29" customFormat="1" x14ac:dyDescent="0.25">
      <c r="A56" s="18">
        <v>37</v>
      </c>
      <c r="B56" s="32" t="s">
        <v>67</v>
      </c>
      <c r="C56" s="33" t="s">
        <v>28</v>
      </c>
      <c r="D56" s="27">
        <v>15</v>
      </c>
      <c r="E56" s="19">
        <v>362.5</v>
      </c>
      <c r="F56" s="35">
        <v>373.38</v>
      </c>
      <c r="G56" s="35">
        <v>380.63</v>
      </c>
      <c r="H56" s="30">
        <f t="shared" si="1"/>
        <v>372.17</v>
      </c>
      <c r="I56" s="31">
        <f t="shared" si="2"/>
        <v>3</v>
      </c>
      <c r="J56" s="31">
        <f t="shared" si="3"/>
        <v>9.125365746094781</v>
      </c>
      <c r="K56" s="31">
        <f t="shared" si="4"/>
        <v>2.4519348002511703</v>
      </c>
      <c r="L56" s="31" t="str">
        <f t="shared" si="5"/>
        <v>ОДНОРОДНЫЕ</v>
      </c>
      <c r="M56" s="30">
        <f t="shared" si="0"/>
        <v>5582.55</v>
      </c>
      <c r="O56" s="28"/>
      <c r="P56" s="28"/>
    </row>
    <row r="57" spans="1:16" s="29" customFormat="1" x14ac:dyDescent="0.25">
      <c r="A57" s="18">
        <v>38</v>
      </c>
      <c r="B57" s="32" t="s">
        <v>68</v>
      </c>
      <c r="C57" s="33" t="s">
        <v>28</v>
      </c>
      <c r="D57" s="27">
        <v>15</v>
      </c>
      <c r="E57" s="19">
        <v>362.5</v>
      </c>
      <c r="F57" s="35">
        <v>373.38</v>
      </c>
      <c r="G57" s="35">
        <v>380.63</v>
      </c>
      <c r="H57" s="30">
        <f t="shared" si="1"/>
        <v>372.17</v>
      </c>
      <c r="I57" s="31">
        <f t="shared" si="2"/>
        <v>3</v>
      </c>
      <c r="J57" s="31">
        <f t="shared" si="3"/>
        <v>9.125365746094781</v>
      </c>
      <c r="K57" s="31">
        <f t="shared" si="4"/>
        <v>2.4519348002511703</v>
      </c>
      <c r="L57" s="31" t="str">
        <f t="shared" si="5"/>
        <v>ОДНОРОДНЫЕ</v>
      </c>
      <c r="M57" s="30">
        <f t="shared" si="0"/>
        <v>5582.55</v>
      </c>
      <c r="O57" s="28"/>
      <c r="P57" s="28"/>
    </row>
    <row r="58" spans="1:16" s="29" customFormat="1" x14ac:dyDescent="0.25">
      <c r="A58" s="18">
        <v>39</v>
      </c>
      <c r="B58" s="32" t="s">
        <v>69</v>
      </c>
      <c r="C58" s="33" t="s">
        <v>28</v>
      </c>
      <c r="D58" s="27">
        <v>5</v>
      </c>
      <c r="E58" s="19">
        <v>239.25</v>
      </c>
      <c r="F58" s="34">
        <v>246.43</v>
      </c>
      <c r="G58" s="34">
        <v>251.21</v>
      </c>
      <c r="H58" s="30">
        <f t="shared" si="1"/>
        <v>245.63</v>
      </c>
      <c r="I58" s="31">
        <f t="shared" si="2"/>
        <v>3</v>
      </c>
      <c r="J58" s="31">
        <f t="shared" si="3"/>
        <v>6.020000000000004</v>
      </c>
      <c r="K58" s="31">
        <f t="shared" si="4"/>
        <v>2.4508406953548034</v>
      </c>
      <c r="L58" s="31" t="str">
        <f t="shared" si="5"/>
        <v>ОДНОРОДНЫЕ</v>
      </c>
      <c r="M58" s="30">
        <f t="shared" si="0"/>
        <v>1228.1500000000001</v>
      </c>
      <c r="O58" s="28"/>
      <c r="P58" s="28"/>
    </row>
    <row r="59" spans="1:16" s="29" customFormat="1" ht="30" x14ac:dyDescent="0.25">
      <c r="A59" s="18">
        <v>40</v>
      </c>
      <c r="B59" s="32" t="s">
        <v>70</v>
      </c>
      <c r="C59" s="33" t="s">
        <v>28</v>
      </c>
      <c r="D59" s="27">
        <v>10</v>
      </c>
      <c r="E59" s="19">
        <v>273.7</v>
      </c>
      <c r="F59" s="34">
        <v>281.91000000000003</v>
      </c>
      <c r="G59" s="34">
        <v>287.39</v>
      </c>
      <c r="H59" s="30">
        <f t="shared" si="1"/>
        <v>281</v>
      </c>
      <c r="I59" s="31">
        <f t="shared" si="2"/>
        <v>3</v>
      </c>
      <c r="J59" s="31">
        <f t="shared" si="3"/>
        <v>6.8902177033820937</v>
      </c>
      <c r="K59" s="31">
        <f t="shared" si="4"/>
        <v>2.4520347698868661</v>
      </c>
      <c r="L59" s="31" t="str">
        <f t="shared" si="5"/>
        <v>ОДНОРОДНЫЕ</v>
      </c>
      <c r="M59" s="30">
        <f t="shared" si="0"/>
        <v>2810</v>
      </c>
      <c r="O59" s="28"/>
      <c r="P59" s="28"/>
    </row>
    <row r="60" spans="1:16" s="29" customFormat="1" ht="30" x14ac:dyDescent="0.25">
      <c r="A60" s="18">
        <v>41</v>
      </c>
      <c r="B60" s="32" t="s">
        <v>71</v>
      </c>
      <c r="C60" s="33" t="s">
        <v>28</v>
      </c>
      <c r="D60" s="27">
        <v>80</v>
      </c>
      <c r="E60" s="19">
        <v>316.10000000000002</v>
      </c>
      <c r="F60" s="34">
        <v>325.58</v>
      </c>
      <c r="G60" s="34">
        <v>331.91</v>
      </c>
      <c r="H60" s="30">
        <f t="shared" si="1"/>
        <v>324.52999999999997</v>
      </c>
      <c r="I60" s="31">
        <f t="shared" si="2"/>
        <v>3</v>
      </c>
      <c r="J60" s="31">
        <f t="shared" si="3"/>
        <v>7.9571288791875157</v>
      </c>
      <c r="K60" s="31">
        <f t="shared" si="4"/>
        <v>2.4518931621691418</v>
      </c>
      <c r="L60" s="31" t="str">
        <f t="shared" si="5"/>
        <v>ОДНОРОДНЫЕ</v>
      </c>
      <c r="M60" s="30">
        <f t="shared" si="0"/>
        <v>25962.399999999998</v>
      </c>
      <c r="O60" s="28"/>
      <c r="P60" s="28"/>
    </row>
    <row r="61" spans="1:16" s="29" customFormat="1" x14ac:dyDescent="0.25">
      <c r="A61" s="18">
        <v>42</v>
      </c>
      <c r="B61" s="32" t="s">
        <v>72</v>
      </c>
      <c r="C61" s="33" t="s">
        <v>28</v>
      </c>
      <c r="D61" s="27">
        <v>1</v>
      </c>
      <c r="E61" s="19">
        <v>559.70000000000005</v>
      </c>
      <c r="F61" s="34">
        <v>576.49</v>
      </c>
      <c r="G61" s="34">
        <v>587.69000000000005</v>
      </c>
      <c r="H61" s="30">
        <f t="shared" si="1"/>
        <v>574.63</v>
      </c>
      <c r="I61" s="31">
        <f t="shared" si="2"/>
        <v>3</v>
      </c>
      <c r="J61" s="31">
        <f t="shared" si="3"/>
        <v>14.087726336543218</v>
      </c>
      <c r="K61" s="31">
        <f t="shared" si="4"/>
        <v>2.4516169250723454</v>
      </c>
      <c r="L61" s="31" t="str">
        <f t="shared" si="5"/>
        <v>ОДНОРОДНЫЕ</v>
      </c>
      <c r="M61" s="30">
        <f t="shared" si="0"/>
        <v>574.63</v>
      </c>
      <c r="O61" s="28"/>
      <c r="P61" s="28"/>
    </row>
    <row r="62" spans="1:16" s="29" customFormat="1" x14ac:dyDescent="0.25">
      <c r="A62" s="18">
        <v>43</v>
      </c>
      <c r="B62" s="32" t="s">
        <v>73</v>
      </c>
      <c r="C62" s="33" t="s">
        <v>28</v>
      </c>
      <c r="D62" s="27">
        <v>1</v>
      </c>
      <c r="E62" s="19">
        <v>620.6</v>
      </c>
      <c r="F62" s="34">
        <v>639.22</v>
      </c>
      <c r="G62" s="34">
        <v>651.63</v>
      </c>
      <c r="H62" s="30">
        <f t="shared" si="1"/>
        <v>637.15</v>
      </c>
      <c r="I62" s="31">
        <f t="shared" si="2"/>
        <v>3</v>
      </c>
      <c r="J62" s="31">
        <f t="shared" si="3"/>
        <v>15.618223330455983</v>
      </c>
      <c r="K62" s="31">
        <f t="shared" si="4"/>
        <v>2.4512631767175677</v>
      </c>
      <c r="L62" s="31" t="str">
        <f t="shared" si="5"/>
        <v>ОДНОРОДНЫЕ</v>
      </c>
      <c r="M62" s="30">
        <f t="shared" si="0"/>
        <v>637.15</v>
      </c>
      <c r="O62" s="28"/>
      <c r="P62" s="28"/>
    </row>
    <row r="63" spans="1:16" s="29" customFormat="1" x14ac:dyDescent="0.25">
      <c r="A63" s="18">
        <v>44</v>
      </c>
      <c r="B63" s="32" t="s">
        <v>74</v>
      </c>
      <c r="C63" s="33" t="s">
        <v>28</v>
      </c>
      <c r="D63" s="27">
        <v>40</v>
      </c>
      <c r="E63" s="19">
        <v>1076.6300000000001</v>
      </c>
      <c r="F63" s="34">
        <v>1108.92</v>
      </c>
      <c r="G63" s="34">
        <v>1130.46</v>
      </c>
      <c r="H63" s="30">
        <f t="shared" si="1"/>
        <v>1105.3399999999999</v>
      </c>
      <c r="I63" s="31">
        <f t="shared" si="2"/>
        <v>3</v>
      </c>
      <c r="J63" s="31">
        <f t="shared" si="3"/>
        <v>27.093309752286288</v>
      </c>
      <c r="K63" s="31">
        <f t="shared" si="4"/>
        <v>2.4511290419496525</v>
      </c>
      <c r="L63" s="31" t="str">
        <f t="shared" si="5"/>
        <v>ОДНОРОДНЫЕ</v>
      </c>
      <c r="M63" s="30">
        <f t="shared" si="0"/>
        <v>44213.599999999999</v>
      </c>
      <c r="O63" s="28"/>
      <c r="P63" s="28"/>
    </row>
    <row r="64" spans="1:16" s="29" customFormat="1" x14ac:dyDescent="0.25">
      <c r="A64" s="18">
        <v>45</v>
      </c>
      <c r="B64" s="32" t="s">
        <v>75</v>
      </c>
      <c r="C64" s="33" t="s">
        <v>28</v>
      </c>
      <c r="D64" s="27">
        <v>25</v>
      </c>
      <c r="E64" s="19">
        <v>326.25</v>
      </c>
      <c r="F64" s="34">
        <v>336.04</v>
      </c>
      <c r="G64" s="34">
        <v>342.56</v>
      </c>
      <c r="H64" s="30">
        <f t="shared" si="1"/>
        <v>334.95</v>
      </c>
      <c r="I64" s="31">
        <f t="shared" si="2"/>
        <v>3</v>
      </c>
      <c r="J64" s="31">
        <f t="shared" si="3"/>
        <v>8.2094518696439192</v>
      </c>
      <c r="K64" s="31">
        <f t="shared" si="4"/>
        <v>2.4509484608580148</v>
      </c>
      <c r="L64" s="31" t="str">
        <f t="shared" si="5"/>
        <v>ОДНОРОДНЫЕ</v>
      </c>
      <c r="M64" s="30">
        <f t="shared" si="0"/>
        <v>8373.75</v>
      </c>
      <c r="O64" s="28"/>
      <c r="P64" s="28"/>
    </row>
    <row r="65" spans="1:16" s="29" customFormat="1" x14ac:dyDescent="0.25">
      <c r="A65" s="18">
        <v>46</v>
      </c>
      <c r="B65" s="32" t="s">
        <v>76</v>
      </c>
      <c r="C65" s="33" t="s">
        <v>28</v>
      </c>
      <c r="D65" s="27">
        <v>30</v>
      </c>
      <c r="E65" s="19">
        <v>326.25</v>
      </c>
      <c r="F65" s="35">
        <v>336.04</v>
      </c>
      <c r="G65" s="35">
        <v>342.56</v>
      </c>
      <c r="H65" s="30">
        <f t="shared" si="1"/>
        <v>334.95</v>
      </c>
      <c r="I65" s="31">
        <f t="shared" si="2"/>
        <v>3</v>
      </c>
      <c r="J65" s="31">
        <f t="shared" si="3"/>
        <v>8.2094518696439192</v>
      </c>
      <c r="K65" s="31">
        <f t="shared" si="4"/>
        <v>2.4509484608580148</v>
      </c>
      <c r="L65" s="31" t="str">
        <f t="shared" si="5"/>
        <v>ОДНОРОДНЫЕ</v>
      </c>
      <c r="M65" s="30">
        <f t="shared" si="0"/>
        <v>10048.5</v>
      </c>
      <c r="O65" s="28"/>
      <c r="P65" s="28"/>
    </row>
    <row r="66" spans="1:16" s="29" customFormat="1" x14ac:dyDescent="0.25">
      <c r="A66" s="18">
        <v>47</v>
      </c>
      <c r="B66" s="32" t="s">
        <v>77</v>
      </c>
      <c r="C66" s="33" t="s">
        <v>28</v>
      </c>
      <c r="D66" s="27">
        <v>35</v>
      </c>
      <c r="E66" s="19">
        <v>326.25</v>
      </c>
      <c r="F66" s="35">
        <v>336.04</v>
      </c>
      <c r="G66" s="35">
        <v>342.56</v>
      </c>
      <c r="H66" s="30">
        <f t="shared" si="1"/>
        <v>334.95</v>
      </c>
      <c r="I66" s="31">
        <f t="shared" si="2"/>
        <v>3</v>
      </c>
      <c r="J66" s="31">
        <f t="shared" si="3"/>
        <v>8.2094518696439192</v>
      </c>
      <c r="K66" s="31">
        <f t="shared" si="4"/>
        <v>2.4509484608580148</v>
      </c>
      <c r="L66" s="31" t="str">
        <f t="shared" si="5"/>
        <v>ОДНОРОДНЫЕ</v>
      </c>
      <c r="M66" s="30">
        <f t="shared" si="0"/>
        <v>11723.25</v>
      </c>
      <c r="O66" s="28"/>
      <c r="P66" s="28"/>
    </row>
    <row r="67" spans="1:16" s="29" customFormat="1" x14ac:dyDescent="0.25">
      <c r="A67" s="18">
        <v>48</v>
      </c>
      <c r="B67" s="32" t="s">
        <v>78</v>
      </c>
      <c r="C67" s="33" t="s">
        <v>28</v>
      </c>
      <c r="D67" s="27">
        <v>25</v>
      </c>
      <c r="E67" s="19">
        <v>377</v>
      </c>
      <c r="F67" s="34">
        <v>388.31</v>
      </c>
      <c r="G67" s="34">
        <v>395.85</v>
      </c>
      <c r="H67" s="30">
        <f t="shared" si="1"/>
        <v>387.05</v>
      </c>
      <c r="I67" s="31">
        <f t="shared" si="2"/>
        <v>3</v>
      </c>
      <c r="J67" s="31">
        <f t="shared" si="3"/>
        <v>9.4876252736569189</v>
      </c>
      <c r="K67" s="31">
        <f t="shared" si="4"/>
        <v>2.4512660570099261</v>
      </c>
      <c r="L67" s="31" t="str">
        <f t="shared" si="5"/>
        <v>ОДНОРОДНЫЕ</v>
      </c>
      <c r="M67" s="30">
        <f t="shared" si="0"/>
        <v>9676.25</v>
      </c>
      <c r="O67" s="28"/>
      <c r="P67" s="28"/>
    </row>
    <row r="68" spans="1:16" s="29" customFormat="1" x14ac:dyDescent="0.25">
      <c r="A68" s="18">
        <v>49</v>
      </c>
      <c r="B68" s="32" t="s">
        <v>79</v>
      </c>
      <c r="C68" s="33" t="s">
        <v>28</v>
      </c>
      <c r="D68" s="27">
        <v>30</v>
      </c>
      <c r="E68" s="19">
        <v>377</v>
      </c>
      <c r="F68" s="35">
        <v>388.31</v>
      </c>
      <c r="G68" s="30">
        <v>395.85</v>
      </c>
      <c r="H68" s="30">
        <f t="shared" si="1"/>
        <v>387.05</v>
      </c>
      <c r="I68" s="31">
        <f t="shared" si="2"/>
        <v>3</v>
      </c>
      <c r="J68" s="31">
        <f t="shared" si="3"/>
        <v>9.4876252736569189</v>
      </c>
      <c r="K68" s="31">
        <f t="shared" si="4"/>
        <v>2.4512660570099261</v>
      </c>
      <c r="L68" s="31" t="str">
        <f t="shared" si="5"/>
        <v>ОДНОРОДНЫЕ</v>
      </c>
      <c r="M68" s="30">
        <f t="shared" si="0"/>
        <v>11611.5</v>
      </c>
      <c r="O68" s="28"/>
      <c r="P68" s="28"/>
    </row>
    <row r="69" spans="1:16" s="29" customFormat="1" x14ac:dyDescent="0.25">
      <c r="A69" s="18">
        <v>50</v>
      </c>
      <c r="B69" s="32" t="s">
        <v>80</v>
      </c>
      <c r="C69" s="33" t="s">
        <v>28</v>
      </c>
      <c r="D69" s="27">
        <v>35</v>
      </c>
      <c r="E69" s="19">
        <v>377</v>
      </c>
      <c r="F69" s="35">
        <v>388.31</v>
      </c>
      <c r="G69" s="30">
        <v>395.85</v>
      </c>
      <c r="H69" s="30">
        <f t="shared" si="1"/>
        <v>387.05</v>
      </c>
      <c r="I69" s="31">
        <f t="shared" si="2"/>
        <v>3</v>
      </c>
      <c r="J69" s="31">
        <f t="shared" si="3"/>
        <v>9.4876252736569189</v>
      </c>
      <c r="K69" s="31">
        <f t="shared" si="4"/>
        <v>2.4512660570099261</v>
      </c>
      <c r="L69" s="31" t="str">
        <f t="shared" si="5"/>
        <v>ОДНОРОДНЫЕ</v>
      </c>
      <c r="M69" s="30">
        <f t="shared" si="0"/>
        <v>13546.75</v>
      </c>
      <c r="O69" s="28"/>
      <c r="P69" s="28"/>
    </row>
    <row r="70" spans="1:16" s="29" customFormat="1" x14ac:dyDescent="0.25">
      <c r="A70" s="18">
        <v>51</v>
      </c>
      <c r="B70" s="32" t="s">
        <v>81</v>
      </c>
      <c r="C70" s="33" t="s">
        <v>28</v>
      </c>
      <c r="D70" s="27">
        <v>30</v>
      </c>
      <c r="E70" s="19">
        <v>384.25</v>
      </c>
      <c r="F70" s="30">
        <v>395.78</v>
      </c>
      <c r="G70" s="30">
        <v>403.46</v>
      </c>
      <c r="H70" s="30">
        <f t="shared" si="1"/>
        <v>394.5</v>
      </c>
      <c r="I70" s="31">
        <f t="shared" si="2"/>
        <v>3</v>
      </c>
      <c r="J70" s="31">
        <f t="shared" si="3"/>
        <v>9.6690864787389881</v>
      </c>
      <c r="K70" s="31">
        <f t="shared" si="4"/>
        <v>2.4509724914420756</v>
      </c>
      <c r="L70" s="31" t="str">
        <f t="shared" si="5"/>
        <v>ОДНОРОДНЫЕ</v>
      </c>
      <c r="M70" s="30">
        <f t="shared" si="0"/>
        <v>11835</v>
      </c>
      <c r="O70" s="28"/>
      <c r="P70" s="28"/>
    </row>
    <row r="71" spans="1:16" s="29" customFormat="1" x14ac:dyDescent="0.25">
      <c r="A71" s="18">
        <v>52</v>
      </c>
      <c r="B71" s="32" t="s">
        <v>82</v>
      </c>
      <c r="C71" s="33" t="s">
        <v>28</v>
      </c>
      <c r="D71" s="27">
        <v>40</v>
      </c>
      <c r="E71" s="19">
        <v>384.25</v>
      </c>
      <c r="F71" s="35">
        <v>395.78</v>
      </c>
      <c r="G71" s="30">
        <v>403.46</v>
      </c>
      <c r="H71" s="30">
        <f t="shared" si="1"/>
        <v>394.5</v>
      </c>
      <c r="I71" s="31">
        <f t="shared" si="2"/>
        <v>3</v>
      </c>
      <c r="J71" s="31">
        <f t="shared" si="3"/>
        <v>9.6690864787389881</v>
      </c>
      <c r="K71" s="31">
        <f t="shared" si="4"/>
        <v>2.4509724914420756</v>
      </c>
      <c r="L71" s="31" t="str">
        <f t="shared" si="5"/>
        <v>ОДНОРОДНЫЕ</v>
      </c>
      <c r="M71" s="30">
        <f t="shared" si="0"/>
        <v>15780</v>
      </c>
      <c r="O71" s="28"/>
      <c r="P71" s="28"/>
    </row>
    <row r="72" spans="1:16" s="29" customFormat="1" x14ac:dyDescent="0.25">
      <c r="A72" s="18">
        <v>53</v>
      </c>
      <c r="B72" s="32" t="s">
        <v>83</v>
      </c>
      <c r="C72" s="33" t="s">
        <v>28</v>
      </c>
      <c r="D72" s="27">
        <v>40</v>
      </c>
      <c r="E72" s="19">
        <v>384.25</v>
      </c>
      <c r="F72" s="35">
        <v>395.78</v>
      </c>
      <c r="G72" s="35">
        <v>403.46</v>
      </c>
      <c r="H72" s="30">
        <f t="shared" si="1"/>
        <v>394.5</v>
      </c>
      <c r="I72" s="31">
        <f t="shared" si="2"/>
        <v>3</v>
      </c>
      <c r="J72" s="31">
        <f t="shared" si="3"/>
        <v>9.6690864787389881</v>
      </c>
      <c r="K72" s="31">
        <f t="shared" si="4"/>
        <v>2.4509724914420756</v>
      </c>
      <c r="L72" s="31" t="str">
        <f t="shared" si="5"/>
        <v>ОДНОРОДНЫЕ</v>
      </c>
      <c r="M72" s="30">
        <f t="shared" si="0"/>
        <v>15780</v>
      </c>
      <c r="O72" s="28"/>
      <c r="P72" s="28"/>
    </row>
    <row r="73" spans="1:16" s="29" customFormat="1" x14ac:dyDescent="0.25">
      <c r="A73" s="18">
        <v>54</v>
      </c>
      <c r="B73" s="32" t="s">
        <v>84</v>
      </c>
      <c r="C73" s="33" t="s">
        <v>28</v>
      </c>
      <c r="D73" s="27">
        <v>25</v>
      </c>
      <c r="E73" s="19">
        <v>384.25</v>
      </c>
      <c r="F73" s="35">
        <v>395.78</v>
      </c>
      <c r="G73" s="35">
        <v>403.46</v>
      </c>
      <c r="H73" s="30">
        <f t="shared" si="1"/>
        <v>394.5</v>
      </c>
      <c r="I73" s="31">
        <f t="shared" si="2"/>
        <v>3</v>
      </c>
      <c r="J73" s="31">
        <f t="shared" si="3"/>
        <v>9.6690864787389881</v>
      </c>
      <c r="K73" s="31">
        <f t="shared" si="4"/>
        <v>2.4509724914420756</v>
      </c>
      <c r="L73" s="31" t="str">
        <f t="shared" si="5"/>
        <v>ОДНОРОДНЫЕ</v>
      </c>
      <c r="M73" s="30">
        <f t="shared" si="0"/>
        <v>9862.5</v>
      </c>
      <c r="O73" s="28"/>
      <c r="P73" s="28"/>
    </row>
    <row r="74" spans="1:16" s="29" customFormat="1" x14ac:dyDescent="0.25">
      <c r="A74" s="18">
        <v>55</v>
      </c>
      <c r="B74" s="32" t="s">
        <v>85</v>
      </c>
      <c r="C74" s="33" t="s">
        <v>28</v>
      </c>
      <c r="D74" s="27">
        <v>30</v>
      </c>
      <c r="E74" s="19">
        <v>485.75</v>
      </c>
      <c r="F74" s="30">
        <v>500.32</v>
      </c>
      <c r="G74" s="30">
        <v>510.04</v>
      </c>
      <c r="H74" s="30">
        <f t="shared" si="1"/>
        <v>498.7</v>
      </c>
      <c r="I74" s="31">
        <f t="shared" si="2"/>
        <v>3</v>
      </c>
      <c r="J74" s="31">
        <f t="shared" si="3"/>
        <v>12.225433870964807</v>
      </c>
      <c r="K74" s="31">
        <f t="shared" si="4"/>
        <v>2.4514605716793274</v>
      </c>
      <c r="L74" s="31" t="str">
        <f t="shared" si="5"/>
        <v>ОДНОРОДНЫЕ</v>
      </c>
      <c r="M74" s="30">
        <f t="shared" si="0"/>
        <v>14961</v>
      </c>
      <c r="O74" s="28"/>
      <c r="P74" s="28"/>
    </row>
    <row r="75" spans="1:16" s="29" customFormat="1" x14ac:dyDescent="0.25">
      <c r="A75" s="18">
        <v>56</v>
      </c>
      <c r="B75" s="32" t="s">
        <v>86</v>
      </c>
      <c r="C75" s="33" t="s">
        <v>28</v>
      </c>
      <c r="D75" s="27">
        <v>30</v>
      </c>
      <c r="E75" s="19">
        <v>485.75</v>
      </c>
      <c r="F75" s="34">
        <v>500.32</v>
      </c>
      <c r="G75" s="34">
        <v>510.04</v>
      </c>
      <c r="H75" s="30">
        <f t="shared" si="1"/>
        <v>498.7</v>
      </c>
      <c r="I75" s="31">
        <f t="shared" si="2"/>
        <v>3</v>
      </c>
      <c r="J75" s="31">
        <f t="shared" si="3"/>
        <v>12.225433870964807</v>
      </c>
      <c r="K75" s="31">
        <f t="shared" si="4"/>
        <v>2.4514605716793274</v>
      </c>
      <c r="L75" s="31" t="str">
        <f t="shared" si="5"/>
        <v>ОДНОРОДНЫЕ</v>
      </c>
      <c r="M75" s="30">
        <f t="shared" si="0"/>
        <v>14961</v>
      </c>
      <c r="O75" s="28"/>
      <c r="P75" s="28"/>
    </row>
    <row r="76" spans="1:16" s="29" customFormat="1" x14ac:dyDescent="0.25">
      <c r="A76" s="18">
        <v>57</v>
      </c>
      <c r="B76" s="32" t="s">
        <v>87</v>
      </c>
      <c r="C76" s="33" t="s">
        <v>28</v>
      </c>
      <c r="D76" s="27">
        <v>20</v>
      </c>
      <c r="E76" s="19">
        <v>497.35</v>
      </c>
      <c r="F76" s="34">
        <v>512.27</v>
      </c>
      <c r="G76" s="34">
        <v>522.22</v>
      </c>
      <c r="H76" s="30">
        <f t="shared" si="1"/>
        <v>510.61</v>
      </c>
      <c r="I76" s="31">
        <f t="shared" si="2"/>
        <v>3</v>
      </c>
      <c r="J76" s="31">
        <f t="shared" si="3"/>
        <v>12.517493093001223</v>
      </c>
      <c r="K76" s="31">
        <f t="shared" si="4"/>
        <v>2.4514782501324341</v>
      </c>
      <c r="L76" s="31" t="str">
        <f t="shared" si="5"/>
        <v>ОДНОРОДНЫЕ</v>
      </c>
      <c r="M76" s="30">
        <f t="shared" si="0"/>
        <v>10212.200000000001</v>
      </c>
      <c r="O76" s="28"/>
      <c r="P76" s="28"/>
    </row>
    <row r="77" spans="1:16" s="29" customFormat="1" x14ac:dyDescent="0.25">
      <c r="A77" s="18">
        <v>58</v>
      </c>
      <c r="B77" s="32" t="s">
        <v>88</v>
      </c>
      <c r="C77" s="36" t="s">
        <v>28</v>
      </c>
      <c r="D77" s="37">
        <v>10</v>
      </c>
      <c r="E77" s="19">
        <v>582.9</v>
      </c>
      <c r="F77" s="34">
        <v>600.39</v>
      </c>
      <c r="G77" s="34">
        <v>612.04999999999995</v>
      </c>
      <c r="H77" s="30">
        <f t="shared" si="1"/>
        <v>598.45000000000005</v>
      </c>
      <c r="I77" s="31">
        <f t="shared" si="2"/>
        <v>3</v>
      </c>
      <c r="J77" s="31">
        <f t="shared" si="3"/>
        <v>14.67184491920948</v>
      </c>
      <c r="K77" s="31">
        <f t="shared" si="4"/>
        <v>2.4516408921730268</v>
      </c>
      <c r="L77" s="31" t="str">
        <f t="shared" si="5"/>
        <v>ОДНОРОДНЫЕ</v>
      </c>
      <c r="M77" s="30">
        <f t="shared" si="0"/>
        <v>5984.5</v>
      </c>
      <c r="O77" s="28"/>
      <c r="P77" s="28"/>
    </row>
    <row r="78" spans="1:16" s="29" customFormat="1" x14ac:dyDescent="0.25">
      <c r="A78" s="18">
        <v>59</v>
      </c>
      <c r="B78" s="32" t="s">
        <v>89</v>
      </c>
      <c r="C78" s="33" t="s">
        <v>28</v>
      </c>
      <c r="D78" s="27">
        <v>20</v>
      </c>
      <c r="E78" s="19">
        <v>322.99</v>
      </c>
      <c r="F78" s="34">
        <v>332.68</v>
      </c>
      <c r="G78" s="34">
        <v>339.14</v>
      </c>
      <c r="H78" s="30">
        <f t="shared" si="1"/>
        <v>331.6</v>
      </c>
      <c r="I78" s="31">
        <f t="shared" si="2"/>
        <v>3</v>
      </c>
      <c r="J78" s="31">
        <f t="shared" si="3"/>
        <v>8.1286550753081634</v>
      </c>
      <c r="K78" s="31">
        <f t="shared" si="4"/>
        <v>2.4513435088384083</v>
      </c>
      <c r="L78" s="31" t="str">
        <f t="shared" si="5"/>
        <v>ОДНОРОДНЫЕ</v>
      </c>
      <c r="M78" s="30">
        <f t="shared" si="0"/>
        <v>6632</v>
      </c>
      <c r="O78" s="28"/>
      <c r="P78" s="28"/>
    </row>
    <row r="79" spans="1:16" s="29" customFormat="1" x14ac:dyDescent="0.25">
      <c r="A79" s="18">
        <v>60</v>
      </c>
      <c r="B79" s="32" t="s">
        <v>90</v>
      </c>
      <c r="C79" s="33" t="s">
        <v>28</v>
      </c>
      <c r="D79" s="27">
        <v>15</v>
      </c>
      <c r="E79" s="19">
        <v>394.76</v>
      </c>
      <c r="F79" s="34">
        <v>406.61</v>
      </c>
      <c r="G79" s="34">
        <v>414.5</v>
      </c>
      <c r="H79" s="30">
        <f t="shared" si="1"/>
        <v>405.29</v>
      </c>
      <c r="I79" s="31">
        <f t="shared" si="2"/>
        <v>3</v>
      </c>
      <c r="J79" s="31">
        <f t="shared" si="3"/>
        <v>9.9359800724437903</v>
      </c>
      <c r="K79" s="31">
        <f t="shared" si="4"/>
        <v>2.451572965640354</v>
      </c>
      <c r="L79" s="31" t="str">
        <f t="shared" si="5"/>
        <v>ОДНОРОДНЫЕ</v>
      </c>
      <c r="M79" s="30">
        <f t="shared" si="0"/>
        <v>6079.35</v>
      </c>
      <c r="O79" s="28"/>
      <c r="P79" s="28"/>
    </row>
    <row r="80" spans="1:16" s="29" customFormat="1" x14ac:dyDescent="0.25">
      <c r="A80" s="18">
        <v>61</v>
      </c>
      <c r="B80" s="32" t="s">
        <v>91</v>
      </c>
      <c r="C80" s="33" t="s">
        <v>28</v>
      </c>
      <c r="D80" s="27">
        <v>10</v>
      </c>
      <c r="E80" s="19">
        <v>710.5</v>
      </c>
      <c r="F80" s="34">
        <v>731.82</v>
      </c>
      <c r="G80" s="34">
        <v>746.03</v>
      </c>
      <c r="H80" s="30">
        <f t="shared" si="1"/>
        <v>729.45</v>
      </c>
      <c r="I80" s="31">
        <f t="shared" si="2"/>
        <v>3</v>
      </c>
      <c r="J80" s="31">
        <f t="shared" si="3"/>
        <v>17.883173655702159</v>
      </c>
      <c r="K80" s="31">
        <f t="shared" si="4"/>
        <v>2.4515969094114962</v>
      </c>
      <c r="L80" s="31" t="str">
        <f t="shared" si="5"/>
        <v>ОДНОРОДНЫЕ</v>
      </c>
      <c r="M80" s="30">
        <f t="shared" si="0"/>
        <v>7294.5</v>
      </c>
      <c r="O80" s="28"/>
      <c r="P80" s="28"/>
    </row>
    <row r="81" spans="1:16" s="29" customFormat="1" x14ac:dyDescent="0.25">
      <c r="A81" s="18">
        <v>62</v>
      </c>
      <c r="B81" s="32" t="s">
        <v>92</v>
      </c>
      <c r="C81" s="33" t="s">
        <v>28</v>
      </c>
      <c r="D81" s="27">
        <v>10</v>
      </c>
      <c r="E81" s="19">
        <v>710.5</v>
      </c>
      <c r="F81" s="35">
        <v>731.82</v>
      </c>
      <c r="G81" s="35">
        <v>746.03</v>
      </c>
      <c r="H81" s="30">
        <f t="shared" si="1"/>
        <v>729.45</v>
      </c>
      <c r="I81" s="31">
        <f t="shared" si="2"/>
        <v>3</v>
      </c>
      <c r="J81" s="31">
        <f t="shared" si="3"/>
        <v>17.883173655702159</v>
      </c>
      <c r="K81" s="31">
        <f t="shared" si="4"/>
        <v>2.4515969094114962</v>
      </c>
      <c r="L81" s="31" t="str">
        <f t="shared" si="5"/>
        <v>ОДНОРОДНЫЕ</v>
      </c>
      <c r="M81" s="30">
        <f t="shared" si="0"/>
        <v>7294.5</v>
      </c>
      <c r="O81" s="28"/>
      <c r="P81" s="28"/>
    </row>
    <row r="82" spans="1:16" s="29" customFormat="1" x14ac:dyDescent="0.25">
      <c r="A82" s="18">
        <v>63</v>
      </c>
      <c r="B82" s="32" t="s">
        <v>93</v>
      </c>
      <c r="C82" s="33" t="s">
        <v>28</v>
      </c>
      <c r="D82" s="27">
        <v>10</v>
      </c>
      <c r="E82" s="19">
        <v>710.5</v>
      </c>
      <c r="F82" s="35">
        <v>731.82</v>
      </c>
      <c r="G82" s="35">
        <v>746.03</v>
      </c>
      <c r="H82" s="30">
        <f t="shared" si="1"/>
        <v>729.45</v>
      </c>
      <c r="I82" s="31">
        <f t="shared" si="2"/>
        <v>3</v>
      </c>
      <c r="J82" s="31">
        <f t="shared" si="3"/>
        <v>17.883173655702159</v>
      </c>
      <c r="K82" s="31">
        <f t="shared" si="4"/>
        <v>2.4515969094114962</v>
      </c>
      <c r="L82" s="31" t="str">
        <f t="shared" si="5"/>
        <v>ОДНОРОДНЫЕ</v>
      </c>
      <c r="M82" s="30">
        <f t="shared" si="0"/>
        <v>7294.5</v>
      </c>
      <c r="O82" s="28"/>
      <c r="P82" s="28"/>
    </row>
    <row r="83" spans="1:16" s="29" customFormat="1" x14ac:dyDescent="0.25">
      <c r="A83" s="18">
        <v>64</v>
      </c>
      <c r="B83" s="32" t="s">
        <v>94</v>
      </c>
      <c r="C83" s="33" t="s">
        <v>29</v>
      </c>
      <c r="D83" s="27">
        <v>150</v>
      </c>
      <c r="E83" s="19">
        <v>152.25</v>
      </c>
      <c r="F83" s="30">
        <v>156.82</v>
      </c>
      <c r="G83" s="30">
        <v>159.86000000000001</v>
      </c>
      <c r="H83" s="30">
        <f t="shared" si="1"/>
        <v>156.31</v>
      </c>
      <c r="I83" s="31">
        <f t="shared" si="2"/>
        <v>3</v>
      </c>
      <c r="J83" s="31">
        <f t="shared" si="3"/>
        <v>3.8305482636301615</v>
      </c>
      <c r="K83" s="31">
        <f t="shared" si="4"/>
        <v>2.4506098545391604</v>
      </c>
      <c r="L83" s="31" t="str">
        <f t="shared" si="5"/>
        <v>ОДНОРОДНЫЕ</v>
      </c>
      <c r="M83" s="30">
        <f t="shared" si="0"/>
        <v>23446.5</v>
      </c>
      <c r="O83" s="28"/>
      <c r="P83" s="28"/>
    </row>
    <row r="84" spans="1:16" s="29" customFormat="1" x14ac:dyDescent="0.25">
      <c r="A84" s="18">
        <v>65</v>
      </c>
      <c r="B84" s="32" t="s">
        <v>95</v>
      </c>
      <c r="C84" s="33" t="s">
        <v>29</v>
      </c>
      <c r="D84" s="27">
        <v>150</v>
      </c>
      <c r="E84" s="19">
        <v>152.25</v>
      </c>
      <c r="F84" s="34">
        <v>156.82</v>
      </c>
      <c r="G84" s="34">
        <v>159.86000000000001</v>
      </c>
      <c r="H84" s="30">
        <f t="shared" si="1"/>
        <v>156.31</v>
      </c>
      <c r="I84" s="31">
        <f t="shared" si="2"/>
        <v>3</v>
      </c>
      <c r="J84" s="31">
        <f t="shared" si="3"/>
        <v>3.8305482636301615</v>
      </c>
      <c r="K84" s="31">
        <f t="shared" si="4"/>
        <v>2.4506098545391604</v>
      </c>
      <c r="L84" s="31" t="str">
        <f t="shared" si="5"/>
        <v>ОДНОРОДНЫЕ</v>
      </c>
      <c r="M84" s="30">
        <f t="shared" si="0"/>
        <v>23446.5</v>
      </c>
      <c r="O84" s="28"/>
      <c r="P84" s="28"/>
    </row>
    <row r="85" spans="1:16" s="29" customFormat="1" x14ac:dyDescent="0.25">
      <c r="A85" s="18">
        <v>66</v>
      </c>
      <c r="B85" s="32" t="s">
        <v>96</v>
      </c>
      <c r="C85" s="33" t="s">
        <v>28</v>
      </c>
      <c r="D85" s="27">
        <v>10</v>
      </c>
      <c r="E85" s="19">
        <v>604.65</v>
      </c>
      <c r="F85" s="34">
        <v>622.79</v>
      </c>
      <c r="G85" s="34">
        <v>634.88</v>
      </c>
      <c r="H85" s="30">
        <f t="shared" ref="H85:H90" si="6">ROUND(AVERAGE(E85:G85),2)</f>
        <v>620.77</v>
      </c>
      <c r="I85" s="31">
        <f t="shared" si="2"/>
        <v>3</v>
      </c>
      <c r="J85" s="31">
        <f t="shared" si="3"/>
        <v>15.21556549502297</v>
      </c>
      <c r="K85" s="31">
        <f t="shared" si="4"/>
        <v>2.4510793844778211</v>
      </c>
      <c r="L85" s="31" t="str">
        <f t="shared" si="5"/>
        <v>ОДНОРОДНЫЕ</v>
      </c>
      <c r="M85" s="30">
        <f t="shared" si="0"/>
        <v>6207.7</v>
      </c>
      <c r="O85" s="28"/>
      <c r="P85" s="28"/>
    </row>
    <row r="86" spans="1:16" s="29" customFormat="1" x14ac:dyDescent="0.25">
      <c r="A86" s="18">
        <v>67</v>
      </c>
      <c r="B86" s="32" t="s">
        <v>97</v>
      </c>
      <c r="C86" s="33" t="s">
        <v>28</v>
      </c>
      <c r="D86" s="27">
        <v>5</v>
      </c>
      <c r="E86" s="19">
        <v>611.9</v>
      </c>
      <c r="F86" s="34">
        <v>630.26</v>
      </c>
      <c r="G86" s="34">
        <v>642.5</v>
      </c>
      <c r="H86" s="30">
        <f t="shared" si="6"/>
        <v>628.22</v>
      </c>
      <c r="I86" s="31">
        <f t="shared" si="2"/>
        <v>3</v>
      </c>
      <c r="J86" s="31">
        <f t="shared" si="3"/>
        <v>15.40166224795234</v>
      </c>
      <c r="K86" s="31">
        <f t="shared" si="4"/>
        <v>2.4516351354545125</v>
      </c>
      <c r="L86" s="31" t="str">
        <f t="shared" si="5"/>
        <v>ОДНОРОДНЫЕ</v>
      </c>
      <c r="M86" s="30">
        <f t="shared" si="0"/>
        <v>3141.1000000000004</v>
      </c>
      <c r="O86" s="28"/>
      <c r="P86" s="28"/>
    </row>
    <row r="87" spans="1:16" s="29" customFormat="1" x14ac:dyDescent="0.25">
      <c r="A87" s="18">
        <v>68</v>
      </c>
      <c r="B87" s="32" t="s">
        <v>98</v>
      </c>
      <c r="C87" s="33" t="s">
        <v>28</v>
      </c>
      <c r="D87" s="27">
        <v>8</v>
      </c>
      <c r="E87" s="19">
        <v>4785</v>
      </c>
      <c r="F87" s="30">
        <v>4928.55</v>
      </c>
      <c r="G87" s="30">
        <v>5024.25</v>
      </c>
      <c r="H87" s="30">
        <f t="shared" si="6"/>
        <v>4912.6000000000004</v>
      </c>
      <c r="I87" s="31">
        <f t="shared" si="2"/>
        <v>3</v>
      </c>
      <c r="J87" s="31">
        <f t="shared" si="3"/>
        <v>120.41985924256846</v>
      </c>
      <c r="K87" s="31">
        <f t="shared" si="4"/>
        <v>2.4512449465164772</v>
      </c>
      <c r="L87" s="31" t="str">
        <f t="shared" si="5"/>
        <v>ОДНОРОДНЫЕ</v>
      </c>
      <c r="M87" s="30">
        <f t="shared" si="0"/>
        <v>39300.800000000003</v>
      </c>
      <c r="O87" s="28"/>
      <c r="P87" s="28"/>
    </row>
    <row r="88" spans="1:16" s="29" customFormat="1" ht="30" x14ac:dyDescent="0.25">
      <c r="A88" s="18">
        <v>69</v>
      </c>
      <c r="B88" s="32" t="s">
        <v>99</v>
      </c>
      <c r="C88" s="33" t="s">
        <v>28</v>
      </c>
      <c r="D88" s="27">
        <v>40</v>
      </c>
      <c r="E88" s="19">
        <v>3480</v>
      </c>
      <c r="F88" s="30">
        <v>3584.4</v>
      </c>
      <c r="G88" s="30">
        <v>3654</v>
      </c>
      <c r="H88" s="30">
        <f t="shared" si="6"/>
        <v>3572.8</v>
      </c>
      <c r="I88" s="31">
        <f t="shared" si="2"/>
        <v>3</v>
      </c>
      <c r="J88" s="31">
        <f t="shared" si="3"/>
        <v>87.578079449140702</v>
      </c>
      <c r="K88" s="31">
        <f t="shared" si="4"/>
        <v>2.4512449465164772</v>
      </c>
      <c r="L88" s="31" t="str">
        <f t="shared" si="5"/>
        <v>ОДНОРОДНЫЕ</v>
      </c>
      <c r="M88" s="30">
        <f t="shared" si="0"/>
        <v>142912</v>
      </c>
      <c r="O88" s="28"/>
      <c r="P88" s="28"/>
    </row>
    <row r="89" spans="1:16" s="29" customFormat="1" x14ac:dyDescent="0.25">
      <c r="A89" s="18">
        <v>70</v>
      </c>
      <c r="B89" s="32" t="s">
        <v>100</v>
      </c>
      <c r="C89" s="33" t="s">
        <v>28</v>
      </c>
      <c r="D89" s="27">
        <v>10</v>
      </c>
      <c r="E89" s="19">
        <v>443.7</v>
      </c>
      <c r="F89" s="30">
        <v>457.01</v>
      </c>
      <c r="G89" s="30">
        <v>465.89</v>
      </c>
      <c r="H89" s="30">
        <f t="shared" si="6"/>
        <v>455.53</v>
      </c>
      <c r="I89" s="31">
        <f t="shared" si="2"/>
        <v>3</v>
      </c>
      <c r="J89" s="31">
        <f t="shared" si="3"/>
        <v>11.168457070398457</v>
      </c>
      <c r="K89" s="31">
        <f t="shared" si="4"/>
        <v>2.4517500648472015</v>
      </c>
      <c r="L89" s="31" t="str">
        <f t="shared" si="5"/>
        <v>ОДНОРОДНЫЕ</v>
      </c>
      <c r="M89" s="30">
        <f t="shared" si="0"/>
        <v>4555.2999999999993</v>
      </c>
      <c r="O89" s="28"/>
      <c r="P89" s="28"/>
    </row>
    <row r="90" spans="1:16" s="29" customFormat="1" x14ac:dyDescent="0.25">
      <c r="A90" s="18">
        <v>71</v>
      </c>
      <c r="B90" s="32" t="s">
        <v>101</v>
      </c>
      <c r="C90" s="33" t="s">
        <v>28</v>
      </c>
      <c r="D90" s="27">
        <v>10</v>
      </c>
      <c r="E90" s="19">
        <v>358.88</v>
      </c>
      <c r="F90" s="34">
        <v>369.64</v>
      </c>
      <c r="G90" s="34">
        <v>376.82</v>
      </c>
      <c r="H90" s="30">
        <f t="shared" si="6"/>
        <v>368.45</v>
      </c>
      <c r="I90" s="31">
        <f t="shared" si="2"/>
        <v>3</v>
      </c>
      <c r="J90" s="31">
        <f t="shared" si="3"/>
        <v>9.0293373695600323</v>
      </c>
      <c r="K90" s="31">
        <f t="shared" si="4"/>
        <v>2.4506275938553488</v>
      </c>
      <c r="L90" s="31" t="str">
        <f t="shared" si="5"/>
        <v>ОДНОРОДНЫЕ</v>
      </c>
      <c r="M90" s="30">
        <f t="shared" si="0"/>
        <v>3684.5</v>
      </c>
      <c r="O90" s="28"/>
      <c r="P90" s="28"/>
    </row>
    <row r="91" spans="1:16" x14ac:dyDescent="0.25">
      <c r="A91" s="18"/>
      <c r="B91" s="20"/>
      <c r="C91" s="21"/>
      <c r="D91" s="22"/>
      <c r="E91" s="12">
        <f>SUMPRODUCT($D$20:$D$90,E20:E90)</f>
        <v>1071866.8500000001</v>
      </c>
      <c r="F91" s="12">
        <f>SUMPRODUCT($D$20:$D$90,F20:F90)</f>
        <v>1104026.1099999999</v>
      </c>
      <c r="G91" s="23">
        <f>SUMPRODUCT($D$20:$D$90,G20:G90)</f>
        <v>1125462.57</v>
      </c>
      <c r="H91" s="12"/>
      <c r="I91" s="15"/>
      <c r="J91" s="15"/>
      <c r="K91" s="15"/>
      <c r="L91" s="15"/>
      <c r="M91" s="24">
        <f>SUM(M20:M90)</f>
        <v>1100453.03</v>
      </c>
      <c r="O91" s="28"/>
      <c r="P91" s="28"/>
    </row>
    <row r="92" spans="1:16" x14ac:dyDescent="0.25">
      <c r="A92" s="4"/>
      <c r="B92" s="4"/>
      <c r="C92" s="4"/>
      <c r="D92" s="4"/>
      <c r="E92" s="5"/>
      <c r="F92" s="5"/>
      <c r="G92" s="5"/>
      <c r="H92" s="5"/>
      <c r="I92" s="4"/>
      <c r="J92" s="4"/>
      <c r="K92" s="4"/>
      <c r="L92" s="4"/>
      <c r="M92" s="5"/>
      <c r="O92" s="28"/>
      <c r="P92" s="28"/>
    </row>
    <row r="93" spans="1:16" x14ac:dyDescent="0.25">
      <c r="A93" s="45" t="s">
        <v>19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O93" s="28"/>
      <c r="P93" s="28"/>
    </row>
    <row r="94" spans="1:16" x14ac:dyDescent="0.25">
      <c r="A94" s="43" t="s">
        <v>18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O94" s="28"/>
      <c r="P94" s="28"/>
    </row>
    <row r="95" spans="1:16" ht="15" customHeight="1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O95" s="28"/>
      <c r="P95" s="28"/>
    </row>
    <row r="96" spans="1:16" s="4" customFormat="1" ht="37.5" customHeight="1" x14ac:dyDescent="0.25">
      <c r="A96" s="41" t="s">
        <v>106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3"/>
      <c r="O96" s="3"/>
    </row>
    <row r="97" spans="1:13" x14ac:dyDescent="0.25">
      <c r="A97" s="4"/>
      <c r="B97" s="4"/>
      <c r="C97" s="4"/>
      <c r="D97" s="4"/>
      <c r="E97" s="5"/>
      <c r="F97" s="5"/>
      <c r="G97" s="5"/>
      <c r="H97" s="5"/>
      <c r="I97" s="4"/>
      <c r="J97" s="4"/>
      <c r="K97" s="4"/>
      <c r="L97" s="4"/>
      <c r="M97" s="5"/>
    </row>
    <row r="98" spans="1:13" x14ac:dyDescent="0.25">
      <c r="A98" s="4"/>
      <c r="B98" s="4"/>
      <c r="C98" s="4"/>
      <c r="D98" s="4"/>
      <c r="E98" s="5"/>
      <c r="F98" s="5"/>
      <c r="G98" s="5"/>
      <c r="H98" s="5"/>
      <c r="I98" s="4"/>
      <c r="J98" s="25"/>
      <c r="K98" s="4"/>
      <c r="L98" s="4"/>
      <c r="M98" s="5"/>
    </row>
    <row r="99" spans="1:13" x14ac:dyDescent="0.25">
      <c r="A99" s="4"/>
      <c r="B99" s="4"/>
      <c r="C99" s="4"/>
      <c r="D99" s="4"/>
      <c r="E99" s="5"/>
      <c r="F99" s="5"/>
      <c r="G99" s="5"/>
      <c r="H99" s="5"/>
      <c r="I99" s="4"/>
      <c r="J99" s="4"/>
      <c r="K99" s="4"/>
      <c r="L99" s="4"/>
      <c r="M99" s="5"/>
    </row>
    <row r="100" spans="1:13" x14ac:dyDescent="0.25">
      <c r="A100" s="4"/>
      <c r="B100" s="4"/>
      <c r="C100" s="4"/>
      <c r="D100" s="4"/>
      <c r="E100" s="5"/>
      <c r="F100" s="5"/>
      <c r="G100" s="5"/>
      <c r="H100" s="5"/>
      <c r="I100" s="4"/>
      <c r="J100" s="4"/>
      <c r="K100" s="4"/>
      <c r="L100" s="4"/>
      <c r="M100" s="5"/>
    </row>
    <row r="102" spans="1:13" x14ac:dyDescent="0.25">
      <c r="L102" s="7"/>
    </row>
    <row r="104" spans="1:13" x14ac:dyDescent="0.25">
      <c r="L104" s="7"/>
    </row>
  </sheetData>
  <mergeCells count="18">
    <mergeCell ref="L18:L19"/>
    <mergeCell ref="A18:A19"/>
    <mergeCell ref="B18:B19"/>
    <mergeCell ref="C18:D18"/>
    <mergeCell ref="E3:M3"/>
    <mergeCell ref="A96:M96"/>
    <mergeCell ref="A95:M95"/>
    <mergeCell ref="J12:K12"/>
    <mergeCell ref="B14:L14"/>
    <mergeCell ref="A93:M93"/>
    <mergeCell ref="A94:M94"/>
    <mergeCell ref="M18:M19"/>
    <mergeCell ref="A17:B17"/>
    <mergeCell ref="C17:D17"/>
    <mergeCell ref="H18:H19"/>
    <mergeCell ref="I18:I19"/>
    <mergeCell ref="J18:J19"/>
    <mergeCell ref="K18:K19"/>
  </mergeCells>
  <conditionalFormatting sqref="L20 L91">
    <cfRule type="containsText" dxfId="11" priority="760" operator="containsText" text="НЕ">
      <formula>NOT(ISERROR(SEARCH("НЕ",L20)))</formula>
    </cfRule>
    <cfRule type="containsText" dxfId="10" priority="761" operator="containsText" text="ОДНОРОДНЫЕ">
      <formula>NOT(ISERROR(SEARCH("ОДНОРОДНЫЕ",L20)))</formula>
    </cfRule>
    <cfRule type="containsText" dxfId="9" priority="762" operator="containsText" text="НЕОДНОРОДНЫЕ">
      <formula>NOT(ISERROR(SEARCH("НЕОДНОРОДНЫЕ",L20)))</formula>
    </cfRule>
  </conditionalFormatting>
  <conditionalFormatting sqref="L20 L91">
    <cfRule type="containsText" dxfId="8" priority="757" operator="containsText" text="НЕОДНОРОДНЫЕ">
      <formula>NOT(ISERROR(SEARCH("НЕОДНОРОДНЫЕ",L20)))</formula>
    </cfRule>
    <cfRule type="containsText" dxfId="7" priority="758" operator="containsText" text="ОДНОРОДНЫЕ">
      <formula>NOT(ISERROR(SEARCH("ОДНОРОДНЫЕ",L20)))</formula>
    </cfRule>
    <cfRule type="containsText" dxfId="6" priority="759" operator="containsText" text="НЕОДНОРОДНЫЕ">
      <formula>NOT(ISERROR(SEARCH("НЕОДНОРОДНЫЕ",L20)))</formula>
    </cfRule>
  </conditionalFormatting>
  <conditionalFormatting sqref="L21:L90">
    <cfRule type="containsText" dxfId="5" priority="28" operator="containsText" text="НЕ">
      <formula>NOT(ISERROR(SEARCH("НЕ",L21)))</formula>
    </cfRule>
    <cfRule type="containsText" dxfId="4" priority="29" operator="containsText" text="ОДНОРОДНЫЕ">
      <formula>NOT(ISERROR(SEARCH("ОДНОРОДНЫЕ",L21)))</formula>
    </cfRule>
    <cfRule type="containsText" dxfId="3" priority="30" operator="containsText" text="НЕОДНОРОДНЫЕ">
      <formula>NOT(ISERROR(SEARCH("НЕОДНОРОДНЫЕ",L21)))</formula>
    </cfRule>
  </conditionalFormatting>
  <conditionalFormatting sqref="L21:L90">
    <cfRule type="containsText" dxfId="2" priority="25" operator="containsText" text="НЕОДНОРОДНЫЕ">
      <formula>NOT(ISERROR(SEARCH("НЕОДНОРОДНЫЕ",L21)))</formula>
    </cfRule>
    <cfRule type="containsText" dxfId="1" priority="26" operator="containsText" text="ОДНОРОДНЫЕ">
      <formula>NOT(ISERROR(SEARCH("ОДНОРОДНЫЕ",L21)))</formula>
    </cfRule>
    <cfRule type="containsText" dxfId="0" priority="27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63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2025-04-03T13:51:34Z</dcterms:modified>
</cp:coreProperties>
</file>