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5" i="1" l="1"/>
  <c r="G25" i="1"/>
  <c r="E25" i="1"/>
  <c r="L23" i="1" l="1"/>
  <c r="K23" i="1"/>
  <c r="L22" i="1"/>
  <c r="K22" i="1"/>
  <c r="L21" i="1"/>
  <c r="K21" i="1"/>
  <c r="J23" i="1"/>
  <c r="J22" i="1"/>
  <c r="O22" i="1" s="1"/>
  <c r="J21" i="1"/>
  <c r="L24" i="1"/>
  <c r="M24" i="1" s="1"/>
  <c r="J24" i="1"/>
  <c r="O24" i="1" s="1"/>
  <c r="K24" i="1"/>
  <c r="M23" i="1" l="1"/>
  <c r="N23" i="1" s="1"/>
  <c r="M21" i="1"/>
  <c r="N21" i="1" s="1"/>
  <c r="M22" i="1"/>
  <c r="N22" i="1" s="1"/>
  <c r="O23" i="1"/>
  <c r="O21" i="1"/>
  <c r="N24" i="1"/>
</calcChain>
</file>

<file path=xl/sharedStrings.xml><?xml version="1.0" encoding="utf-8"?>
<sst xmlns="http://schemas.openxmlformats.org/spreadsheetml/2006/main" count="41" uniqueCount="37">
  <si>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</si>
  <si>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</si>
  <si>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</si>
  <si>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</si>
  <si>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</si>
  <si>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</si>
  <si>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</si>
  <si>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</si>
  <si>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</si>
  <si>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</si>
  <si>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</si>
  <si>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</si>
  <si>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</si>
  <si>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</si>
  <si>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</si>
  <si>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</si>
  <si>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</si>
  <si>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</si>
  <si>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</si>
  <si>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</si>
  <si>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</si>
  <si>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</si>
  <si>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</si>
  <si>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</si>
  <si>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</si>
  <si>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</si>
  <si>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</si>
  <si>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</si>
  <si>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Шт.</t>
  </si>
  <si>
    <t>путем запроса котировок в электронной форме, участниками которого могут являться</t>
  </si>
  <si>
    <t>на поставку электрокардиографов</t>
  </si>
  <si>
    <t>Электрокардиограф ЭК12Т-01-Р-Д или эквивалент</t>
  </si>
  <si>
    <t>№ 071-25</t>
  </si>
  <si>
    <t>Исходя из имеющегося у Заказчика объёма финансового обеспечения для осуществления закупки НМЦД устанавливается в размере 360 000 руб. (триста шестьдесят тысяч рублей 00 копеек)</t>
  </si>
  <si>
    <t>КП вх.789-03/25 от 02.04.2025</t>
  </si>
  <si>
    <t>КП вх.790-03/25 от 02.04.2025</t>
  </si>
  <si>
    <t>КП вх.791-03/25 от 02.04.2025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</si>
</sst>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65" fontId="0" fillId="0" borderId="0" xfId="0" applyNumberForma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zoomScale="85" zoomScaleNormal="85" zoomScalePageLayoutView="70" workbookViewId="0">
      <selection activeCell="G37" sqref="G37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7" width="17.4257812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7.85546875" style="2" customWidth="1"/>
    <col min="15" max="15" width="15.42578125" style="3" customWidth="1"/>
    <col min="16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1" t="s">
        <v>25</v>
      </c>
    </row>
    <row r="2" spans="1:15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1" t="s">
        <v>26</v>
      </c>
    </row>
    <row r="3" spans="1:15" ht="14.45" hidden="1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1"/>
    </row>
    <row r="4" spans="1:15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1" t="s">
        <v>30</v>
      </c>
    </row>
    <row r="5" spans="1:15" ht="14.45" customHeight="1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11" t="s">
        <v>29</v>
      </c>
    </row>
    <row r="6" spans="1:15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11" t="s">
        <v>27</v>
      </c>
    </row>
    <row r="7" spans="1:15" ht="14.45" customHeight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11" t="s">
        <v>32</v>
      </c>
    </row>
    <row r="8" spans="1:15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4"/>
    </row>
    <row r="9" spans="1:15" s="7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8" t="s">
        <v>15</v>
      </c>
    </row>
    <row r="10" spans="1:15" s="7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9" t="s">
        <v>20</v>
      </c>
    </row>
    <row r="11" spans="1:15" s="7" customForma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12"/>
      <c r="M11" s="12"/>
      <c r="N11" s="12"/>
      <c r="O11" s="9" t="s">
        <v>16</v>
      </c>
    </row>
    <row r="12" spans="1:15" s="7" customFormat="1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12"/>
      <c r="M12" s="12"/>
      <c r="N12" s="12"/>
      <c r="O12" s="4"/>
    </row>
    <row r="13" spans="1:15" s="7" customFormat="1" ht="28.9" customHeight="1" x14ac:dyDescent="0.25">
      <c r="A13" s="12"/>
      <c r="B13" s="12"/>
      <c r="C13" s="12"/>
      <c r="D13" s="12"/>
      <c r="E13" s="4"/>
      <c r="F13" s="4"/>
      <c r="G13" s="4"/>
      <c r="H13" s="4"/>
      <c r="I13" s="4"/>
      <c r="J13" s="4"/>
      <c r="K13" s="12"/>
      <c r="L13" s="31" t="s">
        <v>19</v>
      </c>
      <c r="M13" s="31"/>
      <c r="N13" s="12"/>
      <c r="O13" s="4" t="s">
        <v>17</v>
      </c>
    </row>
    <row r="14" spans="1:15" ht="18.75" x14ac:dyDescent="0.25">
      <c r="A14" s="12"/>
      <c r="B14" s="12"/>
      <c r="C14" s="12"/>
      <c r="D14" s="12"/>
      <c r="E14" s="4"/>
      <c r="F14" s="4"/>
      <c r="G14" s="4"/>
      <c r="H14" s="4"/>
      <c r="I14" s="4"/>
      <c r="J14" s="4"/>
      <c r="K14" s="12"/>
      <c r="L14" s="12"/>
      <c r="M14" s="12"/>
      <c r="N14" s="12"/>
      <c r="O14" s="5"/>
    </row>
    <row r="15" spans="1:15" ht="18.75" x14ac:dyDescent="0.25">
      <c r="A15" s="12"/>
      <c r="B15" s="31" t="s">
        <v>18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5"/>
    </row>
    <row r="16" spans="1:15" hidden="1" x14ac:dyDescent="0.25">
      <c r="A16" s="12"/>
      <c r="B16" s="12"/>
      <c r="C16" s="12"/>
      <c r="D16" s="12"/>
      <c r="E16" s="4"/>
      <c r="F16" s="4"/>
      <c r="G16" s="4"/>
      <c r="H16" s="4"/>
      <c r="I16" s="4"/>
      <c r="J16" s="4"/>
      <c r="K16" s="12"/>
      <c r="L16" s="12"/>
      <c r="M16" s="12"/>
      <c r="N16" s="12"/>
      <c r="O16" s="4"/>
    </row>
    <row r="17" spans="1:17" x14ac:dyDescent="0.25">
      <c r="A17" s="12"/>
      <c r="B17" s="12"/>
      <c r="C17" s="12"/>
      <c r="D17" s="12"/>
      <c r="E17" s="4"/>
      <c r="F17" s="4"/>
      <c r="G17" s="4"/>
      <c r="H17" s="4"/>
      <c r="I17" s="4"/>
      <c r="J17" s="4"/>
      <c r="K17" s="12"/>
      <c r="L17" s="12"/>
      <c r="M17" s="12"/>
      <c r="N17" s="12"/>
      <c r="O17" s="4"/>
    </row>
    <row r="18" spans="1:17" s="6" customFormat="1" ht="54.6" customHeight="1" x14ac:dyDescent="0.25">
      <c r="A18" s="35"/>
      <c r="B18" s="36"/>
      <c r="C18" s="37"/>
      <c r="D18" s="36"/>
      <c r="E18" s="25" t="s">
        <v>34</v>
      </c>
      <c r="F18" s="25" t="s">
        <v>35</v>
      </c>
      <c r="G18" s="25" t="s">
        <v>36</v>
      </c>
      <c r="H18" s="13"/>
      <c r="I18" s="20"/>
      <c r="J18" s="20"/>
      <c r="K18" s="21"/>
      <c r="L18" s="21"/>
      <c r="M18" s="21"/>
      <c r="N18" s="21"/>
      <c r="O18" s="20"/>
    </row>
    <row r="19" spans="1:17" s="6" customFormat="1" ht="30" customHeight="1" x14ac:dyDescent="0.25">
      <c r="A19" s="29" t="s">
        <v>0</v>
      </c>
      <c r="B19" s="29" t="s">
        <v>1</v>
      </c>
      <c r="C19" s="29" t="s">
        <v>2</v>
      </c>
      <c r="D19" s="29"/>
      <c r="E19" s="20" t="s">
        <v>5</v>
      </c>
      <c r="F19" s="20" t="s">
        <v>7</v>
      </c>
      <c r="G19" s="20" t="s">
        <v>8</v>
      </c>
      <c r="H19" s="20" t="s">
        <v>21</v>
      </c>
      <c r="I19" s="20" t="s">
        <v>22</v>
      </c>
      <c r="J19" s="38" t="s">
        <v>14</v>
      </c>
      <c r="K19" s="29" t="s">
        <v>11</v>
      </c>
      <c r="L19" s="29" t="s">
        <v>12</v>
      </c>
      <c r="M19" s="29" t="s">
        <v>13</v>
      </c>
      <c r="N19" s="29" t="s">
        <v>9</v>
      </c>
      <c r="O19" s="34" t="s">
        <v>10</v>
      </c>
    </row>
    <row r="20" spans="1:17" s="6" customFormat="1" ht="30" x14ac:dyDescent="0.25">
      <c r="A20" s="29"/>
      <c r="B20" s="29"/>
      <c r="C20" s="16" t="s">
        <v>3</v>
      </c>
      <c r="D20" s="16" t="s">
        <v>4</v>
      </c>
      <c r="E20" s="20" t="s">
        <v>6</v>
      </c>
      <c r="F20" s="20" t="s">
        <v>6</v>
      </c>
      <c r="G20" s="20" t="s">
        <v>6</v>
      </c>
      <c r="H20" s="20" t="s">
        <v>6</v>
      </c>
      <c r="I20" s="20" t="s">
        <v>6</v>
      </c>
      <c r="J20" s="39"/>
      <c r="K20" s="29"/>
      <c r="L20" s="29"/>
      <c r="M20" s="29"/>
      <c r="N20" s="29"/>
      <c r="O20" s="34"/>
    </row>
    <row r="21" spans="1:17" s="6" customFormat="1" ht="43.5" customHeight="1" x14ac:dyDescent="0.25">
      <c r="A21" s="21">
        <v>1</v>
      </c>
      <c r="B21" s="22" t="s">
        <v>31</v>
      </c>
      <c r="C21" s="23" t="s">
        <v>28</v>
      </c>
      <c r="D21" s="24">
        <v>3</v>
      </c>
      <c r="E21" s="20">
        <v>120000</v>
      </c>
      <c r="F21" s="20">
        <v>130000</v>
      </c>
      <c r="G21" s="20">
        <v>128900</v>
      </c>
      <c r="H21" s="20"/>
      <c r="I21" s="20"/>
      <c r="J21" s="20">
        <f t="shared" ref="J21:J23" si="0">AVERAGE(E21:I21)</f>
        <v>126300</v>
      </c>
      <c r="K21" s="21">
        <f t="shared" ref="K21:K23" si="1">COUNT(E21:I21)</f>
        <v>3</v>
      </c>
      <c r="L21" s="21">
        <f t="shared" ref="L21:L23" si="2">STDEV(E21:I21)</f>
        <v>5483.611948342078</v>
      </c>
      <c r="M21" s="21">
        <f t="shared" ref="M21:M23" si="3">L21/J21*100</f>
        <v>4.34173550937615</v>
      </c>
      <c r="N21" s="21" t="str">
        <f t="shared" ref="N21:N23" si="4">IF(M21&lt;33,"ОДНОРОДНЫЕ","НЕОДНОРОДНЫЕ")</f>
        <v>ОДНОРОДНЫЕ</v>
      </c>
      <c r="O21" s="20">
        <f t="shared" ref="O21:O23" si="5">D21*J21</f>
        <v>378900</v>
      </c>
    </row>
    <row r="22" spans="1:17" s="6" customFormat="1" hidden="1" x14ac:dyDescent="0.25">
      <c r="A22" s="15">
        <v>3</v>
      </c>
      <c r="B22" s="15"/>
      <c r="C22" s="15"/>
      <c r="D22" s="17"/>
      <c r="E22" s="14"/>
      <c r="F22" s="14"/>
      <c r="G22" s="14"/>
      <c r="H22" s="14"/>
      <c r="I22" s="14"/>
      <c r="J22" s="14" t="e">
        <f t="shared" si="0"/>
        <v>#DIV/0!</v>
      </c>
      <c r="K22" s="15">
        <f t="shared" si="1"/>
        <v>0</v>
      </c>
      <c r="L22" s="15" t="e">
        <f t="shared" si="2"/>
        <v>#DIV/0!</v>
      </c>
      <c r="M22" s="15" t="e">
        <f t="shared" si="3"/>
        <v>#DIV/0!</v>
      </c>
      <c r="N22" s="15" t="e">
        <f t="shared" si="4"/>
        <v>#DIV/0!</v>
      </c>
      <c r="O22" s="14" t="e">
        <f t="shared" si="5"/>
        <v>#DIV/0!</v>
      </c>
    </row>
    <row r="23" spans="1:17" s="6" customFormat="1" hidden="1" x14ac:dyDescent="0.25">
      <c r="A23" s="15">
        <v>4</v>
      </c>
      <c r="B23" s="18"/>
      <c r="C23" s="15"/>
      <c r="D23" s="19"/>
      <c r="E23" s="14"/>
      <c r="F23" s="14"/>
      <c r="G23" s="14"/>
      <c r="H23" s="14"/>
      <c r="I23" s="14"/>
      <c r="J23" s="14" t="e">
        <f t="shared" si="0"/>
        <v>#DIV/0!</v>
      </c>
      <c r="K23" s="15">
        <f t="shared" si="1"/>
        <v>0</v>
      </c>
      <c r="L23" s="15" t="e">
        <f t="shared" si="2"/>
        <v>#DIV/0!</v>
      </c>
      <c r="M23" s="15" t="e">
        <f t="shared" si="3"/>
        <v>#DIV/0!</v>
      </c>
      <c r="N23" s="15" t="e">
        <f t="shared" si="4"/>
        <v>#DIV/0!</v>
      </c>
      <c r="O23" s="14" t="e">
        <f t="shared" si="5"/>
        <v>#DIV/0!</v>
      </c>
    </row>
    <row r="24" spans="1:17" s="6" customFormat="1" ht="14.45" hidden="1" customHeight="1" x14ac:dyDescent="0.25">
      <c r="A24" s="15">
        <v>5</v>
      </c>
      <c r="B24" s="18"/>
      <c r="C24" s="15"/>
      <c r="D24" s="19"/>
      <c r="E24" s="14"/>
      <c r="F24" s="14"/>
      <c r="G24" s="14"/>
      <c r="H24" s="14"/>
      <c r="I24" s="14"/>
      <c r="J24" s="14" t="e">
        <f>AVERAGE(E24:I24)</f>
        <v>#DIV/0!</v>
      </c>
      <c r="K24" s="15">
        <f>COUNT(E24:I24)</f>
        <v>0</v>
      </c>
      <c r="L24" s="15" t="e">
        <f>STDEV(E24:I24)</f>
        <v>#DIV/0!</v>
      </c>
      <c r="M24" s="15" t="e">
        <f>L24/J24*100</f>
        <v>#DIV/0!</v>
      </c>
      <c r="N24" s="15" t="e">
        <f>IF(M24&lt;33,"ОДНОРОДНЫЕ","НЕОДНОРОДНЫЕ")</f>
        <v>#DIV/0!</v>
      </c>
      <c r="O24" s="14" t="e">
        <f>D24*J24</f>
        <v>#DIV/0!</v>
      </c>
    </row>
    <row r="25" spans="1:17" s="7" customFormat="1" x14ac:dyDescent="0.25">
      <c r="A25" s="12"/>
      <c r="B25" s="12"/>
      <c r="C25" s="12"/>
      <c r="D25" s="12"/>
      <c r="E25" s="4">
        <f>SUMPRODUCT($D$21,E21)</f>
        <v>360000</v>
      </c>
      <c r="F25" s="4">
        <f t="shared" ref="F25:G25" si="6">SUMPRODUCT($D$21,F21)</f>
        <v>390000</v>
      </c>
      <c r="G25" s="4">
        <f t="shared" si="6"/>
        <v>386700</v>
      </c>
      <c r="H25" s="4"/>
      <c r="I25" s="4"/>
      <c r="J25" s="4"/>
      <c r="K25" s="12"/>
      <c r="L25" s="12"/>
      <c r="M25" s="12"/>
      <c r="N25" s="12"/>
      <c r="O25" s="4"/>
    </row>
    <row r="26" spans="1:17" s="10" customFormat="1" x14ac:dyDescent="0.25">
      <c r="A26" s="32" t="s">
        <v>24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</row>
    <row r="27" spans="1:17" s="10" customFormat="1" ht="33.6" customHeight="1" x14ac:dyDescent="0.25">
      <c r="A27" s="33" t="s">
        <v>23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</row>
    <row r="28" spans="1:17" s="10" customFormat="1" ht="15" customHeight="1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</row>
    <row r="29" spans="1:17" s="27" customFormat="1" ht="14.25" x14ac:dyDescent="0.25">
      <c r="A29" s="30" t="s">
        <v>33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26"/>
      <c r="Q29" s="26"/>
    </row>
    <row r="37" spans="14:14" x14ac:dyDescent="0.25">
      <c r="N37" s="28"/>
    </row>
  </sheetData>
  <mergeCells count="17">
    <mergeCell ref="L13:M13"/>
    <mergeCell ref="B15:N15"/>
    <mergeCell ref="A26:O26"/>
    <mergeCell ref="A27:O27"/>
    <mergeCell ref="A28:O28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  <mergeCell ref="C19:D19"/>
    <mergeCell ref="A29:O29"/>
  </mergeCells>
  <conditionalFormatting sqref="N21:N24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4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2025-04-02T07:30:08Z</dcterms:modified>
</cp:coreProperties>
</file>