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J18" i="1" l="1"/>
  <c r="I18" i="1"/>
  <c r="H18" i="1"/>
  <c r="M18" i="1" s="1"/>
  <c r="K18" i="1" l="1"/>
  <c r="L18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<sst xmlns="http://schemas.openxmlformats.org/spreadsheetml/2006/main" count="36" uniqueCount="34">
  <si>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</si>
  <si>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</si>
  <si>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</si>
  <si>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</si>
  <si>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</si>
  <si>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</si>
  <si>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</si>
  <si>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</si>
  <si>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</si>
  <si>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</si>
  <si>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</si>
  <si>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</si>
  <si>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</si>
  <si>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</si>
  <si>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</si>
  <si>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</si>
  <si>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</si>
  <si>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</si>
  <si>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</si>
  <si>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</si>
  <si>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</si>
  <si>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</si>
  <si>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</si>
  <si>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</si>
  <si>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</si>
  <si>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</si>
  <si>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>шт</t>
  </si>
  <si>
    <t>№ 286-24</t>
  </si>
  <si>
    <t xml:space="preserve"> на поставку термопресса для зубных протезов Унипресс 2M</t>
  </si>
  <si>
    <t>Исходя из имеющегося у Заказчика объёма финансового обеспечения для осуществления закупки НМЦД устанавливается в размере 289000 руб. (двести восемьдесят девять тысяч рублей 00 копеек)</t>
  </si>
  <si>
    <t>Унипресс 2M - термопресс для зубных протезов</t>
  </si>
  <si>
    <t>вх. № 3298 от 24.12.2024</t>
  </si>
  <si>
    <t>вх. № 3299 от 24.12.2024</t>
  </si>
  <si>
    <t>вх. № 3300 от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</si>
</sst>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85" zoomScaleNormal="85" zoomScalePageLayoutView="70" workbookViewId="0">
      <selection activeCell="F30" sqref="F30"/>
    </sheetView>
  </sheetViews>
  <sheetFormatPr defaultRowHeight="15" x14ac:dyDescent="0.25"/>
  <cols>
    <col min="1" max="1" width="6.140625" style="14" bestFit="1" customWidth="1"/>
    <col min="2" max="2" width="38" style="14" customWidth="1"/>
    <col min="3" max="3" width="11.7109375" style="14" customWidth="1"/>
    <col min="4" max="4" width="7.7109375" style="14" bestFit="1" customWidth="1"/>
    <col min="5" max="5" width="16.5703125" style="15" customWidth="1"/>
    <col min="6" max="6" width="16.28515625" style="15" customWidth="1"/>
    <col min="7" max="7" width="17.28515625" style="15" customWidth="1"/>
    <col min="8" max="8" width="13.7109375" style="15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5.42578125" style="15" customWidth="1"/>
    <col min="14" max="14" width="9.140625" style="14"/>
    <col min="15" max="15" width="9.7109375" style="14" bestFit="1" customWidth="1"/>
    <col min="16" max="18" width="10.7109375" style="14" bestFit="1" customWidth="1"/>
    <col min="19" max="16384" width="9.140625" style="14"/>
  </cols>
  <sheetData>
    <row r="1" spans="1:13" x14ac:dyDescent="0.25">
      <c r="A1" s="10"/>
      <c r="B1" s="10"/>
      <c r="C1" s="10"/>
      <c r="D1" s="10"/>
      <c r="E1" s="1"/>
      <c r="F1" s="1"/>
      <c r="G1" s="1"/>
      <c r="H1" s="1"/>
      <c r="I1" s="10"/>
      <c r="J1" s="10"/>
      <c r="K1" s="10"/>
      <c r="L1" s="10"/>
      <c r="M1" s="13" t="s">
        <v>20</v>
      </c>
    </row>
    <row r="2" spans="1:13" x14ac:dyDescent="0.25">
      <c r="A2" s="10"/>
      <c r="B2" s="10"/>
      <c r="C2" s="10"/>
      <c r="D2" s="10"/>
      <c r="E2" s="1"/>
      <c r="F2" s="1"/>
      <c r="G2" s="1"/>
      <c r="H2" s="1"/>
      <c r="I2" s="10"/>
      <c r="J2" s="10"/>
      <c r="K2" s="10"/>
      <c r="L2" s="10"/>
      <c r="M2" s="13" t="s">
        <v>24</v>
      </c>
    </row>
    <row r="3" spans="1:13" x14ac:dyDescent="0.25">
      <c r="A3" s="10"/>
      <c r="B3" s="10"/>
      <c r="C3" s="10"/>
      <c r="D3" s="10"/>
      <c r="E3" s="1"/>
      <c r="F3" s="1"/>
      <c r="G3" s="18" t="s">
        <v>28</v>
      </c>
      <c r="H3" s="18"/>
      <c r="I3" s="18"/>
      <c r="J3" s="18"/>
      <c r="K3" s="18"/>
      <c r="L3" s="18"/>
      <c r="M3" s="18"/>
    </row>
    <row r="4" spans="1:13" x14ac:dyDescent="0.25">
      <c r="A4" s="10"/>
      <c r="B4" s="10"/>
      <c r="C4" s="10"/>
      <c r="D4" s="10"/>
      <c r="E4" s="1"/>
      <c r="F4" s="1"/>
      <c r="G4" s="1"/>
      <c r="H4" s="1"/>
      <c r="I4" s="10"/>
      <c r="J4" s="10"/>
      <c r="K4" s="10"/>
      <c r="L4" s="10"/>
      <c r="M4" s="13" t="s">
        <v>27</v>
      </c>
    </row>
    <row r="5" spans="1:13" x14ac:dyDescent="0.25">
      <c r="A5" s="10"/>
      <c r="B5" s="10"/>
      <c r="C5" s="10"/>
      <c r="D5" s="10"/>
      <c r="E5" s="1"/>
      <c r="F5" s="1"/>
      <c r="G5" s="1"/>
      <c r="H5" s="1"/>
      <c r="I5" s="10"/>
      <c r="J5" s="10"/>
      <c r="K5" s="10"/>
      <c r="L5" s="10"/>
      <c r="M5" s="1"/>
    </row>
    <row r="6" spans="1:13" x14ac:dyDescent="0.25">
      <c r="A6" s="10"/>
      <c r="B6" s="10"/>
      <c r="C6" s="10"/>
      <c r="D6" s="10"/>
      <c r="E6" s="1"/>
      <c r="F6" s="1"/>
      <c r="G6" s="1"/>
      <c r="H6" s="1"/>
      <c r="I6" s="10"/>
      <c r="J6" s="10"/>
      <c r="K6" s="10"/>
      <c r="L6" s="10"/>
      <c r="M6" s="2" t="s">
        <v>12</v>
      </c>
    </row>
    <row r="7" spans="1:13" x14ac:dyDescent="0.25">
      <c r="A7" s="10"/>
      <c r="B7" s="10"/>
      <c r="C7" s="10"/>
      <c r="D7" s="10"/>
      <c r="E7" s="1"/>
      <c r="F7" s="1"/>
      <c r="G7" s="1"/>
      <c r="H7" s="1"/>
      <c r="I7" s="10"/>
      <c r="J7" s="10"/>
      <c r="K7" s="10"/>
      <c r="L7" s="10"/>
      <c r="M7" s="3" t="s">
        <v>17</v>
      </c>
    </row>
    <row r="8" spans="1:13" x14ac:dyDescent="0.25">
      <c r="A8" s="10"/>
      <c r="B8" s="10"/>
      <c r="C8" s="10"/>
      <c r="D8" s="10"/>
      <c r="E8" s="1"/>
      <c r="F8" s="1"/>
      <c r="G8" s="1"/>
      <c r="H8" s="1"/>
      <c r="I8" s="10"/>
      <c r="J8" s="10"/>
      <c r="K8" s="10"/>
      <c r="L8" s="10"/>
      <c r="M8" s="3" t="s">
        <v>13</v>
      </c>
    </row>
    <row r="9" spans="1:13" x14ac:dyDescent="0.25">
      <c r="A9" s="10"/>
      <c r="B9" s="10"/>
      <c r="C9" s="10"/>
      <c r="D9" s="10"/>
      <c r="E9" s="1"/>
      <c r="F9" s="1"/>
      <c r="G9" s="1"/>
      <c r="H9" s="1"/>
      <c r="I9" s="10"/>
      <c r="J9" s="10"/>
      <c r="K9" s="10"/>
      <c r="L9" s="10"/>
      <c r="M9" s="1"/>
    </row>
    <row r="10" spans="1:13" x14ac:dyDescent="0.25">
      <c r="A10" s="10"/>
      <c r="B10" s="10"/>
      <c r="C10" s="10"/>
      <c r="D10" s="10"/>
      <c r="E10" s="1"/>
      <c r="F10" s="1"/>
      <c r="G10" s="1"/>
      <c r="H10" s="1"/>
      <c r="I10" s="10"/>
      <c r="J10" s="24" t="s">
        <v>16</v>
      </c>
      <c r="K10" s="24"/>
      <c r="L10" s="10"/>
      <c r="M10" s="1" t="s">
        <v>14</v>
      </c>
    </row>
    <row r="11" spans="1:13" x14ac:dyDescent="0.25">
      <c r="A11" s="10"/>
      <c r="B11" s="10"/>
      <c r="C11" s="10"/>
      <c r="D11" s="10"/>
      <c r="E11" s="1"/>
      <c r="F11" s="1"/>
      <c r="G11" s="1"/>
      <c r="H11" s="1"/>
      <c r="I11" s="10"/>
      <c r="J11" s="10"/>
      <c r="K11" s="10"/>
      <c r="L11" s="10"/>
      <c r="M11" s="1"/>
    </row>
    <row r="12" spans="1:13" x14ac:dyDescent="0.25">
      <c r="A12" s="10"/>
      <c r="B12" s="24" t="s">
        <v>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1"/>
    </row>
    <row r="13" spans="1:13" x14ac:dyDescent="0.25">
      <c r="A13" s="10"/>
      <c r="B13" s="10"/>
      <c r="C13" s="10"/>
      <c r="D13" s="10"/>
      <c r="E13" s="1"/>
      <c r="F13" s="1"/>
      <c r="G13" s="1"/>
      <c r="H13" s="1"/>
      <c r="I13" s="10"/>
      <c r="J13" s="10"/>
      <c r="K13" s="10"/>
      <c r="L13" s="10"/>
      <c r="M13" s="1"/>
    </row>
    <row r="14" spans="1:13" x14ac:dyDescent="0.25">
      <c r="A14" s="10"/>
      <c r="B14" s="10"/>
      <c r="C14" s="10"/>
      <c r="D14" s="10"/>
      <c r="E14" s="33"/>
      <c r="F14" s="33"/>
      <c r="G14" s="33"/>
      <c r="H14" s="1"/>
      <c r="I14" s="10"/>
      <c r="J14" s="10"/>
      <c r="K14" s="10"/>
      <c r="L14" s="10"/>
      <c r="M14" s="1"/>
    </row>
    <row r="15" spans="1:13" ht="30" x14ac:dyDescent="0.25">
      <c r="A15" s="29" t="s">
        <v>25</v>
      </c>
      <c r="B15" s="30"/>
      <c r="C15" s="31">
        <f>M18</f>
        <v>297373.33</v>
      </c>
      <c r="D15" s="30"/>
      <c r="E15" s="7" t="s">
        <v>33</v>
      </c>
      <c r="F15" s="7" t="s">
        <v>32</v>
      </c>
      <c r="G15" s="7" t="s">
        <v>31</v>
      </c>
      <c r="H15" s="11"/>
      <c r="I15" s="8"/>
      <c r="J15" s="8"/>
      <c r="K15" s="8"/>
      <c r="L15" s="8"/>
      <c r="M15" s="11"/>
    </row>
    <row r="16" spans="1:13" x14ac:dyDescent="0.25">
      <c r="A16" s="19" t="s">
        <v>0</v>
      </c>
      <c r="B16" s="19" t="s">
        <v>1</v>
      </c>
      <c r="C16" s="19" t="s">
        <v>2</v>
      </c>
      <c r="D16" s="19"/>
      <c r="E16" s="7" t="s">
        <v>21</v>
      </c>
      <c r="F16" s="7" t="s">
        <v>22</v>
      </c>
      <c r="G16" s="7" t="s">
        <v>23</v>
      </c>
      <c r="H16" s="27" t="s">
        <v>11</v>
      </c>
      <c r="I16" s="19" t="s">
        <v>8</v>
      </c>
      <c r="J16" s="19" t="s">
        <v>9</v>
      </c>
      <c r="K16" s="19" t="s">
        <v>10</v>
      </c>
      <c r="L16" s="19" t="s">
        <v>6</v>
      </c>
      <c r="M16" s="26" t="s">
        <v>7</v>
      </c>
    </row>
    <row r="17" spans="1:15" x14ac:dyDescent="0.25">
      <c r="A17" s="20"/>
      <c r="B17" s="20"/>
      <c r="C17" s="9" t="s">
        <v>3</v>
      </c>
      <c r="D17" s="9" t="s">
        <v>4</v>
      </c>
      <c r="E17" s="12" t="s">
        <v>5</v>
      </c>
      <c r="F17" s="11" t="s">
        <v>5</v>
      </c>
      <c r="G17" s="11" t="s">
        <v>5</v>
      </c>
      <c r="H17" s="28"/>
      <c r="I17" s="19"/>
      <c r="J17" s="19"/>
      <c r="K17" s="19"/>
      <c r="L17" s="19"/>
      <c r="M17" s="26"/>
    </row>
    <row r="18" spans="1:15" ht="30" x14ac:dyDescent="0.25">
      <c r="A18" s="17">
        <v>1</v>
      </c>
      <c r="B18" s="32" t="s">
        <v>30</v>
      </c>
      <c r="C18" s="17" t="s">
        <v>26</v>
      </c>
      <c r="D18" s="6">
        <v>1</v>
      </c>
      <c r="E18" s="16">
        <v>297670</v>
      </c>
      <c r="F18" s="16">
        <v>289000</v>
      </c>
      <c r="G18" s="16">
        <v>305450</v>
      </c>
      <c r="H18" s="11">
        <f>ROUND(AVERAGE(E18:G18),2)</f>
        <v>297373.33</v>
      </c>
      <c r="I18" s="8">
        <f t="shared" ref="I18" si="0" xml:space="preserve"> COUNT(E18:G18)</f>
        <v>3</v>
      </c>
      <c r="J18" s="8">
        <f t="shared" ref="J18" si="1">STDEV(E18:G18)</f>
        <v>8229.0116863043368</v>
      </c>
      <c r="K18" s="8">
        <f t="shared" ref="K18" si="2">J18/H18*100</f>
        <v>2.7672325848132839</v>
      </c>
      <c r="L18" s="8" t="str">
        <f t="shared" ref="L18" si="3">IF(K18&lt;33,"ОДНОРОДНЫЕ","НЕОДНОРОДНЫЕ")</f>
        <v>ОДНОРОДНЫЕ</v>
      </c>
      <c r="M18" s="11">
        <f t="shared" ref="M18" si="4">D18*H18</f>
        <v>297373.33</v>
      </c>
    </row>
    <row r="19" spans="1:15" x14ac:dyDescent="0.25">
      <c r="A19" s="10"/>
      <c r="B19" s="10"/>
      <c r="C19" s="10"/>
      <c r="D19" s="10"/>
      <c r="E19" s="1"/>
      <c r="F19" s="1"/>
      <c r="G19" s="1"/>
      <c r="H19" s="1"/>
      <c r="I19" s="10"/>
      <c r="J19" s="10"/>
      <c r="K19" s="10"/>
      <c r="L19" s="10"/>
      <c r="M19" s="1"/>
    </row>
    <row r="20" spans="1:15" s="10" customFormat="1" x14ac:dyDescent="0.25">
      <c r="A20" s="25" t="s">
        <v>19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5" s="10" customFormat="1" x14ac:dyDescent="0.25">
      <c r="A21" s="23" t="s">
        <v>18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5" s="10" customForma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5" s="5" customFormat="1" x14ac:dyDescent="0.25">
      <c r="A23" s="21" t="s">
        <v>29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4"/>
      <c r="O23" s="4"/>
    </row>
  </sheetData>
  <mergeCells count="18">
    <mergeCell ref="L16:L17"/>
    <mergeCell ref="A16:A17"/>
    <mergeCell ref="G3:M3"/>
    <mergeCell ref="B16:B17"/>
    <mergeCell ref="C16:D16"/>
    <mergeCell ref="A23:M23"/>
    <mergeCell ref="A22:M22"/>
    <mergeCell ref="J10:K10"/>
    <mergeCell ref="B12:L12"/>
    <mergeCell ref="A20:M20"/>
    <mergeCell ref="A21:M21"/>
    <mergeCell ref="M16:M17"/>
    <mergeCell ref="H16:H17"/>
    <mergeCell ref="I16:I17"/>
    <mergeCell ref="J16:J17"/>
    <mergeCell ref="K16:K17"/>
    <mergeCell ref="A15:B15"/>
    <mergeCell ref="C15:D15"/>
  </mergeCells>
  <conditionalFormatting sqref="L18">
    <cfRule type="containsText" dxfId="5" priority="4" operator="containsText" text="НЕ">
      <formula>NOT(ISERROR(SEARCH("НЕ",L18)))</formula>
    </cfRule>
    <cfRule type="containsText" dxfId="4" priority="5" operator="containsText" text="ОДНОРОДНЫЕ">
      <formula>NOT(ISERROR(SEARCH("ОДНОРОДНЫЕ",L18)))</formula>
    </cfRule>
    <cfRule type="containsText" dxfId="3" priority="6" operator="containsText" text="НЕОДНОРОДНЫЕ">
      <formula>NOT(ISERROR(SEARCH("НЕОДНОРОДНЫЕ",L18)))</formula>
    </cfRule>
  </conditionalFormatting>
  <conditionalFormatting sqref="L18">
    <cfRule type="containsText" dxfId="2" priority="1" operator="containsText" text="НЕОДНОРОДНЫЕ">
      <formula>NOT(ISERROR(SEARCH("НЕОДНОРОДНЫЕ",L18)))</formula>
    </cfRule>
    <cfRule type="containsText" dxfId="1" priority="2" operator="containsText" text="ОДНОРОДНЫЕ">
      <formula>NOT(ISERROR(SEARCH("ОДНОРОДНЫЕ",L18)))</formula>
    </cfRule>
    <cfRule type="containsText" dxfId="0" priority="3" operator="containsText" text="НЕОДНОРОДНЫЕ">
      <formula>NOT(ISERROR(SEARCH("НЕОДНОРОДНЫЕ",L18)))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2024-12-24T03:16:18Z</dcterms:modified>
</cp:coreProperties>
</file>