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  <c r="H22" i="1"/>
  <c r="H23" i="1"/>
  <c r="J23" i="1" l="1"/>
  <c r="I23" i="1"/>
  <c r="M23" i="1"/>
  <c r="J21" i="1"/>
  <c r="I21" i="1"/>
  <c r="M21" i="1"/>
  <c r="J22" i="1"/>
  <c r="I22" i="1"/>
  <c r="M22" i="1"/>
  <c r="K23" i="1" l="1"/>
  <c r="L23" i="1" s="1"/>
  <c r="K21" i="1"/>
  <c r="L21" i="1" s="1"/>
  <c r="K22" i="1"/>
  <c r="L22" i="1" s="1"/>
  <c r="E24" i="1"/>
  <c r="F24" i="1"/>
  <c r="G24" i="1"/>
  <c r="J20" i="1" l="1"/>
  <c r="I20" i="1"/>
  <c r="H20" i="1"/>
  <c r="M20" i="1" s="1"/>
  <c r="K20" i="1" l="1"/>
  <c r="L20" i="1" s="1"/>
  <c r="M24" i="1" l="1"/>
  <c r="C17" i="1" s="1"/>
</calcChain>
</file>

<file path=xl/sharedStrings.xml><?xml version="1.0" encoding="utf-8"?>
<sst xmlns="http://schemas.openxmlformats.org/spreadsheetml/2006/main" count="45" uniqueCount="41">
  <si>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</si>
  <si>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</si>
  <si>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</si>
  <si>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</si>
  <si>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</si>
  <si>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</si>
  <si>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</si>
  <si>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</si>
  <si>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</si>
  <si>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</si>
  <si>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</si>
  <si>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</si>
  <si>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</si>
  <si>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</si>
  <si>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</si>
  <si>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</si>
  <si>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</si>
  <si>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</si>
  <si>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</si>
  <si>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</si>
  <si>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</si>
  <si>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</si>
  <si>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</si>
  <si>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</si>
  <si>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</si>
  <si>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</si>
  <si>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</si>
  <si>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кг</t>
  </si>
  <si>
    <t>ИТОГО:</t>
  </si>
  <si>
    <t>КП вх. № 3028 от 03.12.2024</t>
  </si>
  <si>
    <t>КП вх. № 3027 от 03.12.2024</t>
  </si>
  <si>
    <t>№ 263-24</t>
  </si>
  <si>
    <t>на поставку бакалейной продукции</t>
  </si>
  <si>
    <t xml:space="preserve">Масло подсолнечное рафинированное дезодорированное </t>
  </si>
  <si>
    <t xml:space="preserve">Какао порошок б/с </t>
  </si>
  <si>
    <t xml:space="preserve">Чай гранулированный </t>
  </si>
  <si>
    <t>Дрожжи хлебопекарные сухие</t>
  </si>
  <si>
    <t>КП вх. № 3046,3045 от 03.12.2024</t>
  </si>
  <si>
    <t>Начальная (максимальная) цена договора</t>
  </si>
  <si>
    <t>Начальная (максимальная) цена договора устанавливается в размере 453023,40 руб. (четыреста пятьдесят три тысячи двадцать три рубля сорок копеек)</t>
  </si>
  <si>
    <t>литр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</si>
</sst>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5" fontId="7" fillId="0" borderId="0"/>
    <xf numFmtId="165" fontId="6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Обычный" xfId="0" builtinId="0"/>
    <cellStyle name="Обычный 2" xfId="4"/>
    <cellStyle name="Обычный 3" xfId="1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2" zoomScaleNormal="100" zoomScalePageLayoutView="70" workbookViewId="0">
      <selection activeCell="F21" sqref="F21"/>
    </sheetView>
  </sheetViews>
  <sheetFormatPr defaultRowHeight="15" x14ac:dyDescent="0.25"/>
  <cols>
    <col min="1" max="1" width="6.140625" style="18" bestFit="1" customWidth="1"/>
    <col min="2" max="2" width="40.140625" style="18" customWidth="1"/>
    <col min="3" max="3" width="9.5703125" style="18" customWidth="1"/>
    <col min="4" max="4" width="7.140625" style="18" bestFit="1" customWidth="1"/>
    <col min="5" max="7" width="16.42578125" style="1" customWidth="1"/>
    <col min="8" max="8" width="13.7109375" style="1" customWidth="1"/>
    <col min="9" max="9" width="9.42578125" style="18" customWidth="1"/>
    <col min="10" max="10" width="12.5703125" style="18" customWidth="1"/>
    <col min="11" max="11" width="10.28515625" style="18" customWidth="1"/>
    <col min="12" max="12" width="22.42578125" style="18" bestFit="1" customWidth="1"/>
    <col min="13" max="13" width="17.5703125" style="1" customWidth="1"/>
    <col min="14" max="14" width="10.85546875" style="18" bestFit="1" customWidth="1"/>
    <col min="15" max="15" width="11.7109375" style="18" bestFit="1" customWidth="1"/>
    <col min="16" max="16" width="10.7109375" style="18" bestFit="1" customWidth="1"/>
    <col min="17" max="17" width="11.7109375" style="18" bestFit="1" customWidth="1"/>
    <col min="18" max="18" width="10.7109375" style="18" bestFit="1" customWidth="1"/>
    <col min="19" max="16384" width="9.140625" style="18"/>
  </cols>
  <sheetData>
    <row r="1" spans="2:13" x14ac:dyDescent="0.25">
      <c r="M1" s="7" t="s">
        <v>20</v>
      </c>
    </row>
    <row r="2" spans="2:13" ht="14.45" customHeight="1" x14ac:dyDescent="0.25">
      <c r="M2" s="7" t="s">
        <v>21</v>
      </c>
    </row>
    <row r="3" spans="2:13" x14ac:dyDescent="0.25">
      <c r="E3" s="32" t="s">
        <v>32</v>
      </c>
      <c r="F3" s="32"/>
      <c r="G3" s="32"/>
      <c r="H3" s="32"/>
      <c r="I3" s="32"/>
      <c r="J3" s="32"/>
      <c r="K3" s="32"/>
      <c r="L3" s="32"/>
      <c r="M3" s="32"/>
    </row>
    <row r="4" spans="2:13" x14ac:dyDescent="0.25">
      <c r="G4" s="20"/>
      <c r="H4" s="20"/>
      <c r="I4" s="4"/>
      <c r="J4" s="4"/>
      <c r="K4" s="4"/>
      <c r="L4" s="4"/>
      <c r="M4" s="8" t="s">
        <v>23</v>
      </c>
    </row>
    <row r="5" spans="2:13" x14ac:dyDescent="0.25">
      <c r="G5" s="20"/>
      <c r="H5" s="20"/>
      <c r="I5" s="4"/>
      <c r="J5" s="4"/>
      <c r="K5" s="4"/>
      <c r="L5" s="4"/>
      <c r="M5" s="8" t="s">
        <v>22</v>
      </c>
    </row>
    <row r="6" spans="2:13" ht="14.45" customHeight="1" x14ac:dyDescent="0.25">
      <c r="G6" s="20"/>
      <c r="H6" s="20"/>
      <c r="I6" s="4"/>
      <c r="J6" s="4"/>
      <c r="K6" s="4"/>
      <c r="L6" s="4"/>
      <c r="M6" s="8" t="s">
        <v>31</v>
      </c>
    </row>
    <row r="7" spans="2:13" x14ac:dyDescent="0.25">
      <c r="G7" s="20"/>
      <c r="H7" s="20"/>
      <c r="I7" s="4"/>
      <c r="J7" s="4"/>
      <c r="K7" s="4"/>
      <c r="L7" s="4"/>
      <c r="M7" s="20"/>
    </row>
    <row r="8" spans="2:13" x14ac:dyDescent="0.25">
      <c r="G8" s="20"/>
      <c r="H8" s="20"/>
      <c r="I8" s="4"/>
      <c r="J8" s="4"/>
      <c r="K8" s="4"/>
      <c r="L8" s="4"/>
      <c r="M8" s="5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6" t="s">
        <v>16</v>
      </c>
      <c r="K12" s="36"/>
      <c r="M12" s="1" t="s">
        <v>14</v>
      </c>
    </row>
    <row r="14" spans="2:13" x14ac:dyDescent="0.25">
      <c r="B14" s="36" t="s">
        <v>15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3" hidden="1" x14ac:dyDescent="0.25"/>
    <row r="16" spans="2:13" x14ac:dyDescent="0.25">
      <c r="E16" s="20"/>
      <c r="F16" s="20"/>
      <c r="G16" s="20"/>
    </row>
    <row r="17" spans="1:16" ht="54.6" customHeight="1" x14ac:dyDescent="0.25">
      <c r="A17" s="39" t="s">
        <v>38</v>
      </c>
      <c r="B17" s="40"/>
      <c r="C17" s="41">
        <f>M24</f>
        <v>453023.39999999997</v>
      </c>
      <c r="D17" s="40"/>
      <c r="E17" s="15" t="s">
        <v>37</v>
      </c>
      <c r="F17" s="15" t="s">
        <v>29</v>
      </c>
      <c r="G17" s="15" t="s">
        <v>30</v>
      </c>
      <c r="H17" s="19"/>
      <c r="I17" s="16"/>
      <c r="J17" s="16"/>
      <c r="K17" s="16"/>
      <c r="L17" s="16"/>
      <c r="M17" s="19"/>
      <c r="P17" s="6"/>
    </row>
    <row r="18" spans="1:16" ht="30" customHeight="1" x14ac:dyDescent="0.25">
      <c r="A18" s="30" t="s">
        <v>0</v>
      </c>
      <c r="B18" s="30" t="s">
        <v>1</v>
      </c>
      <c r="C18" s="30" t="s">
        <v>2</v>
      </c>
      <c r="D18" s="30"/>
      <c r="E18" s="19" t="s">
        <v>24</v>
      </c>
      <c r="F18" s="19" t="s">
        <v>25</v>
      </c>
      <c r="G18" s="19" t="s">
        <v>26</v>
      </c>
      <c r="H18" s="42" t="s">
        <v>11</v>
      </c>
      <c r="I18" s="30" t="s">
        <v>8</v>
      </c>
      <c r="J18" s="30" t="s">
        <v>9</v>
      </c>
      <c r="K18" s="30" t="s">
        <v>10</v>
      </c>
      <c r="L18" s="30" t="s">
        <v>6</v>
      </c>
      <c r="M18" s="38" t="s">
        <v>7</v>
      </c>
    </row>
    <row r="19" spans="1:16" x14ac:dyDescent="0.25">
      <c r="A19" s="31"/>
      <c r="B19" s="31"/>
      <c r="C19" s="17" t="s">
        <v>3</v>
      </c>
      <c r="D19" s="17" t="s">
        <v>4</v>
      </c>
      <c r="E19" s="21" t="s">
        <v>5</v>
      </c>
      <c r="F19" s="21" t="s">
        <v>5</v>
      </c>
      <c r="G19" s="19" t="s">
        <v>5</v>
      </c>
      <c r="H19" s="43"/>
      <c r="I19" s="30"/>
      <c r="J19" s="30"/>
      <c r="K19" s="30"/>
      <c r="L19" s="30"/>
      <c r="M19" s="38"/>
    </row>
    <row r="20" spans="1:16" ht="30" customHeight="1" x14ac:dyDescent="0.25">
      <c r="A20" s="9">
        <v>1</v>
      </c>
      <c r="B20" s="28" t="s">
        <v>33</v>
      </c>
      <c r="C20" s="22" t="s">
        <v>40</v>
      </c>
      <c r="D20" s="24">
        <v>2000</v>
      </c>
      <c r="E20" s="26">
        <v>145</v>
      </c>
      <c r="F20" s="25">
        <v>175</v>
      </c>
      <c r="G20" s="25">
        <v>184</v>
      </c>
      <c r="H20" s="19">
        <f>ROUND(AVERAGE(E20:G20),2)</f>
        <v>168</v>
      </c>
      <c r="I20" s="16">
        <f t="shared" ref="I20:I23" si="0" xml:space="preserve"> COUNT(E20:G20)</f>
        <v>3</v>
      </c>
      <c r="J20" s="16">
        <f t="shared" ref="J20:J23" si="1">STDEV(E20:G20)</f>
        <v>20.420577856662138</v>
      </c>
      <c r="K20" s="16">
        <f t="shared" ref="K20:K23" si="2">J20/H20*100</f>
        <v>12.155105867060795</v>
      </c>
      <c r="L20" s="16" t="str">
        <f t="shared" ref="L20:L23" si="3">IF(K20&lt;33,"ОДНОРОДНЫЕ","НЕОДНОРОДНЫЕ")</f>
        <v>ОДНОРОДНЫЕ</v>
      </c>
      <c r="M20" s="19">
        <f t="shared" ref="M20:M23" si="4">D20*H20</f>
        <v>336000</v>
      </c>
    </row>
    <row r="21" spans="1:16" ht="30" customHeight="1" x14ac:dyDescent="0.25">
      <c r="A21" s="9">
        <v>2</v>
      </c>
      <c r="B21" s="29" t="s">
        <v>34</v>
      </c>
      <c r="C21" s="22" t="s">
        <v>27</v>
      </c>
      <c r="D21" s="24">
        <v>110</v>
      </c>
      <c r="E21" s="26">
        <v>265</v>
      </c>
      <c r="F21" s="25">
        <v>360</v>
      </c>
      <c r="G21" s="25">
        <v>378</v>
      </c>
      <c r="H21" s="23">
        <f t="shared" ref="H21:H23" si="5">ROUND(AVERAGE(E21:G21),2)</f>
        <v>334.33</v>
      </c>
      <c r="I21" s="16">
        <f t="shared" ref="I21" si="6" xml:space="preserve"> COUNT(E21:G21)</f>
        <v>3</v>
      </c>
      <c r="J21" s="16">
        <f t="shared" ref="J21" si="7">STDEV(E21:G21)</f>
        <v>60.715182066212591</v>
      </c>
      <c r="K21" s="16">
        <f t="shared" ref="K21" si="8">J21/H21*100</f>
        <v>18.160255456050191</v>
      </c>
      <c r="L21" s="16" t="str">
        <f t="shared" ref="L21" si="9">IF(K21&lt;33,"ОДНОРОДНЫЕ","НЕОДНОРОДНЫЕ")</f>
        <v>ОДНОРОДНЫЕ</v>
      </c>
      <c r="M21" s="19">
        <f t="shared" ref="M21" si="10">D21*H21</f>
        <v>36776.299999999996</v>
      </c>
    </row>
    <row r="22" spans="1:16" ht="30" customHeight="1" x14ac:dyDescent="0.25">
      <c r="A22" s="9">
        <v>3</v>
      </c>
      <c r="B22" s="29" t="s">
        <v>35</v>
      </c>
      <c r="C22" s="22" t="s">
        <v>27</v>
      </c>
      <c r="D22" s="24">
        <v>120</v>
      </c>
      <c r="E22" s="26">
        <v>675</v>
      </c>
      <c r="F22" s="25">
        <v>560</v>
      </c>
      <c r="G22" s="25">
        <v>588</v>
      </c>
      <c r="H22" s="23">
        <f t="shared" si="5"/>
        <v>607.66999999999996</v>
      </c>
      <c r="I22" s="16">
        <f t="shared" si="0"/>
        <v>3</v>
      </c>
      <c r="J22" s="16">
        <f t="shared" si="1"/>
        <v>59.969436660129915</v>
      </c>
      <c r="K22" s="16">
        <f t="shared" si="2"/>
        <v>9.8687505817515948</v>
      </c>
      <c r="L22" s="16" t="str">
        <f t="shared" si="3"/>
        <v>ОДНОРОДНЫЕ</v>
      </c>
      <c r="M22" s="19">
        <f t="shared" si="4"/>
        <v>72920.399999999994</v>
      </c>
    </row>
    <row r="23" spans="1:16" ht="30" customHeight="1" x14ac:dyDescent="0.25">
      <c r="A23" s="9">
        <v>4</v>
      </c>
      <c r="B23" s="29" t="s">
        <v>36</v>
      </c>
      <c r="C23" s="24" t="s">
        <v>27</v>
      </c>
      <c r="D23" s="24">
        <v>10</v>
      </c>
      <c r="E23" s="27">
        <v>455</v>
      </c>
      <c r="F23" s="25">
        <v>850</v>
      </c>
      <c r="G23" s="25">
        <v>893</v>
      </c>
      <c r="H23" s="23">
        <f t="shared" si="5"/>
        <v>732.67</v>
      </c>
      <c r="I23" s="16">
        <f t="shared" si="0"/>
        <v>3</v>
      </c>
      <c r="J23" s="16">
        <f t="shared" si="1"/>
        <v>241.42562691920958</v>
      </c>
      <c r="K23" s="16">
        <f t="shared" si="2"/>
        <v>32.95148251180062</v>
      </c>
      <c r="L23" s="16" t="str">
        <f t="shared" si="3"/>
        <v>ОДНОРОДНЫЕ</v>
      </c>
      <c r="M23" s="19">
        <f t="shared" si="4"/>
        <v>7326.7</v>
      </c>
    </row>
    <row r="24" spans="1:16" x14ac:dyDescent="0.25">
      <c r="A24" s="9"/>
      <c r="B24" s="10" t="s">
        <v>28</v>
      </c>
      <c r="C24" s="11"/>
      <c r="D24" s="12"/>
      <c r="E24" s="19">
        <f>SUMPRODUCT($D$20:$D$23,E20:E23)</f>
        <v>404700</v>
      </c>
      <c r="F24" s="19">
        <f>SUMPRODUCT($D$20:$D$23,F20:F23)</f>
        <v>465300</v>
      </c>
      <c r="G24" s="19">
        <f>SUMPRODUCT($D$20:$D$23,G20:G23)</f>
        <v>489070</v>
      </c>
      <c r="H24" s="19"/>
      <c r="I24" s="16"/>
      <c r="J24" s="16"/>
      <c r="K24" s="16"/>
      <c r="L24" s="16"/>
      <c r="M24" s="13">
        <f>SUM(M20:M23)</f>
        <v>453023.39999999997</v>
      </c>
      <c r="O24" s="6"/>
    </row>
    <row r="25" spans="1:16" x14ac:dyDescent="0.25">
      <c r="A25" s="4"/>
      <c r="B25" s="4"/>
      <c r="C25" s="4"/>
      <c r="D25" s="4"/>
      <c r="E25" s="20"/>
      <c r="F25" s="20"/>
      <c r="G25" s="20"/>
      <c r="H25" s="20"/>
      <c r="I25" s="4"/>
      <c r="J25" s="4"/>
      <c r="K25" s="4"/>
      <c r="L25" s="4"/>
      <c r="M25" s="20"/>
      <c r="O25" s="6"/>
    </row>
    <row r="26" spans="1:16" x14ac:dyDescent="0.25">
      <c r="A26" s="37" t="s">
        <v>19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P26" s="6"/>
    </row>
    <row r="27" spans="1:16" x14ac:dyDescent="0.25">
      <c r="A27" s="35" t="s">
        <v>18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6" ht="15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O28" s="6"/>
    </row>
    <row r="29" spans="1:16" s="4" customFormat="1" x14ac:dyDescent="0.25">
      <c r="A29" s="33" t="s">
        <v>39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"/>
      <c r="O29" s="3"/>
    </row>
    <row r="30" spans="1:16" x14ac:dyDescent="0.25">
      <c r="A30" s="4"/>
      <c r="B30" s="4"/>
      <c r="C30" s="4"/>
      <c r="D30" s="4"/>
      <c r="E30" s="20"/>
      <c r="F30" s="20"/>
      <c r="G30" s="20"/>
      <c r="H30" s="20"/>
      <c r="I30" s="4"/>
      <c r="J30" s="4"/>
      <c r="K30" s="4"/>
      <c r="L30" s="4"/>
      <c r="M30" s="20"/>
    </row>
    <row r="31" spans="1:16" x14ac:dyDescent="0.25">
      <c r="A31" s="4"/>
      <c r="B31" s="4"/>
      <c r="C31" s="4"/>
      <c r="D31" s="4"/>
      <c r="E31" s="20"/>
      <c r="F31" s="20"/>
      <c r="G31" s="20"/>
      <c r="H31" s="20"/>
      <c r="I31" s="4"/>
      <c r="J31" s="14"/>
      <c r="K31" s="14"/>
      <c r="L31" s="4"/>
      <c r="M31" s="20"/>
    </row>
    <row r="32" spans="1:16" x14ac:dyDescent="0.25">
      <c r="A32" s="4"/>
      <c r="B32" s="4"/>
      <c r="C32" s="4"/>
      <c r="D32" s="4"/>
      <c r="E32" s="20"/>
      <c r="F32" s="20"/>
      <c r="G32" s="20"/>
      <c r="H32" s="20"/>
      <c r="I32" s="4"/>
      <c r="J32" s="4"/>
      <c r="K32" s="4"/>
      <c r="L32" s="4"/>
      <c r="M32" s="20"/>
    </row>
    <row r="33" spans="1:13" x14ac:dyDescent="0.25">
      <c r="A33" s="4"/>
      <c r="B33" s="4"/>
      <c r="C33" s="4"/>
      <c r="D33" s="4"/>
      <c r="E33" s="20"/>
      <c r="F33" s="20"/>
      <c r="G33" s="20"/>
      <c r="H33" s="20"/>
      <c r="I33" s="4"/>
      <c r="J33" s="4"/>
      <c r="K33" s="14"/>
      <c r="L33" s="4"/>
      <c r="M33" s="20"/>
    </row>
    <row r="34" spans="1:13" x14ac:dyDescent="0.25">
      <c r="J34" s="6"/>
      <c r="L34" s="6"/>
    </row>
    <row r="35" spans="1:13" x14ac:dyDescent="0.25">
      <c r="L35" s="6"/>
    </row>
    <row r="37" spans="1:13" x14ac:dyDescent="0.25">
      <c r="L37" s="6"/>
    </row>
  </sheetData>
  <mergeCells count="18">
    <mergeCell ref="A29:M29"/>
    <mergeCell ref="A28:M28"/>
    <mergeCell ref="J12:K12"/>
    <mergeCell ref="B14:L14"/>
    <mergeCell ref="A26:M26"/>
    <mergeCell ref="A27:M27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24">
    <cfRule type="containsText" dxfId="29" priority="190" operator="containsText" text="НЕ">
      <formula>NOT(ISERROR(SEARCH("НЕ",L24)))</formula>
    </cfRule>
    <cfRule type="containsText" dxfId="28" priority="191" operator="containsText" text="ОДНОРОДНЫЕ">
      <formula>NOT(ISERROR(SEARCH("ОДНОРОДНЫЕ",L24)))</formula>
    </cfRule>
    <cfRule type="containsText" dxfId="27" priority="192" operator="containsText" text="НЕОДНОРОДНЫЕ">
      <formula>NOT(ISERROR(SEARCH("НЕОДНОРОДНЫЕ",L24)))</formula>
    </cfRule>
  </conditionalFormatting>
  <conditionalFormatting sqref="L24">
    <cfRule type="containsText" dxfId="26" priority="187" operator="containsText" text="НЕОДНОРОДНЫЕ">
      <formula>NOT(ISERROR(SEARCH("НЕОДНОРОДНЫЕ",L24)))</formula>
    </cfRule>
    <cfRule type="containsText" dxfId="25" priority="188" operator="containsText" text="ОДНОРОДНЫЕ">
      <formula>NOT(ISERROR(SEARCH("ОДНОРОДНЫЕ",L24)))</formula>
    </cfRule>
    <cfRule type="containsText" dxfId="24" priority="189" operator="containsText" text="НЕОДНОРОДНЫЕ">
      <formula>NOT(ISERROR(SEARCH("НЕОДНОРОДНЫЕ",L24)))</formula>
    </cfRule>
  </conditionalFormatting>
  <conditionalFormatting sqref="L20">
    <cfRule type="containsText" dxfId="23" priority="28" operator="containsText" text="НЕ">
      <formula>NOT(ISERROR(SEARCH("НЕ",L20)))</formula>
    </cfRule>
    <cfRule type="containsText" dxfId="22" priority="29" operator="containsText" text="ОДНОРОДНЫЕ">
      <formula>NOT(ISERROR(SEARCH("ОДНОРОДНЫЕ",L20)))</formula>
    </cfRule>
    <cfRule type="containsText" dxfId="21" priority="30" operator="containsText" text="НЕОДНОРОДНЫЕ">
      <formula>NOT(ISERROR(SEARCH("НЕОДНОРОДНЫЕ",L20)))</formula>
    </cfRule>
  </conditionalFormatting>
  <conditionalFormatting sqref="L20">
    <cfRule type="containsText" dxfId="20" priority="25" operator="containsText" text="НЕОДНОРОДНЫЕ">
      <formula>NOT(ISERROR(SEARCH("НЕОДНОРОДНЫЕ",L20)))</formula>
    </cfRule>
    <cfRule type="containsText" dxfId="19" priority="26" operator="containsText" text="ОДНОРОДНЫЕ">
      <formula>NOT(ISERROR(SEARCH("ОДНОРОДНЫЕ",L20)))</formula>
    </cfRule>
    <cfRule type="containsText" dxfId="18" priority="27" operator="containsText" text="НЕОДНОРОДНЫЕ">
      <formula>NOT(ISERROR(SEARCH("НЕОДНОРОДНЫЕ",L20)))</formula>
    </cfRule>
  </conditionalFormatting>
  <conditionalFormatting sqref="L22">
    <cfRule type="containsText" dxfId="17" priority="16" operator="containsText" text="НЕ">
      <formula>NOT(ISERROR(SEARCH("НЕ",L22)))</formula>
    </cfRule>
    <cfRule type="containsText" dxfId="16" priority="17" operator="containsText" text="ОДНОРОДНЫЕ">
      <formula>NOT(ISERROR(SEARCH("ОДНОРОДНЫЕ",L22)))</formula>
    </cfRule>
    <cfRule type="containsText" dxfId="15" priority="18" operator="containsText" text="НЕОДНОРОДНЫЕ">
      <formula>NOT(ISERROR(SEARCH("НЕОДНОРОДНЫЕ",L22)))</formula>
    </cfRule>
  </conditionalFormatting>
  <conditionalFormatting sqref="L22">
    <cfRule type="containsText" dxfId="14" priority="13" operator="containsText" text="НЕОДНОРОДНЫЕ">
      <formula>NOT(ISERROR(SEARCH("НЕОДНОРОДНЫЕ",L22)))</formula>
    </cfRule>
    <cfRule type="containsText" dxfId="13" priority="14" operator="containsText" text="ОДНОРОДНЫЕ">
      <formula>NOT(ISERROR(SEARCH("ОДНОРОДНЫЕ",L22)))</formula>
    </cfRule>
    <cfRule type="containsText" dxfId="12" priority="15" operator="containsText" text="НЕОДНОРОДНЫЕ">
      <formula>NOT(ISERROR(SEARCH("НЕОДНОРОДНЫЕ",L22)))</formula>
    </cfRule>
  </conditionalFormatting>
  <conditionalFormatting sqref="L21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conditionalFormatting sqref="L23">
    <cfRule type="containsText" dxfId="5" priority="4" operator="containsText" text="НЕ">
      <formula>NOT(ISERROR(SEARCH("НЕ",L23)))</formula>
    </cfRule>
    <cfRule type="containsText" dxfId="4" priority="5" operator="containsText" text="ОДНОРОДНЫЕ">
      <formula>NOT(ISERROR(SEARCH("ОДНОРОДНЫЕ",L23)))</formula>
    </cfRule>
    <cfRule type="containsText" dxfId="3" priority="6" operator="containsText" text="НЕОДНОРОДНЫЕ">
      <formula>NOT(ISERROR(SEARCH("НЕОДНОРОДНЫЕ",L23)))</formula>
    </cfRule>
  </conditionalFormatting>
  <conditionalFormatting sqref="L23">
    <cfRule type="containsText" dxfId="2" priority="1" operator="containsText" text="НЕОДНОРОДНЫЕ">
      <formula>NOT(ISERROR(SEARCH("НЕОДНОРОДНЫЕ",L23)))</formula>
    </cfRule>
    <cfRule type="containsText" dxfId="1" priority="2" operator="containsText" text="ОДНОРОДНЫЕ">
      <formula>NOT(ISERROR(SEARCH("ОДНОРОДНЫЕ",L23)))</formula>
    </cfRule>
    <cfRule type="containsText" dxfId="0" priority="3" operator="containsText" text="НЕОДНОРОДНЫЕ">
      <formula>NOT(ISERROR(SEARCH("НЕОДНОРОДНЫЕ",L23)))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2024-12-10T02:26:43Z</dcterms:modified>
</cp:coreProperties>
</file>