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M23" i="1" s="1"/>
  <c r="J21" i="1"/>
  <c r="I21" i="1"/>
  <c r="H21" i="1"/>
  <c r="M21" i="1" s="1"/>
  <c r="J22" i="1"/>
  <c r="I22" i="1"/>
  <c r="H22" i="1"/>
  <c r="M22" i="1" s="1"/>
  <c r="K23" i="1" l="1"/>
  <c r="L23" i="1" s="1"/>
  <c r="K21" i="1"/>
  <c r="L21" i="1" s="1"/>
  <c r="K22" i="1"/>
  <c r="L22" i="1" s="1"/>
  <c r="E25" i="1"/>
  <c r="F25" i="1"/>
  <c r="G25" i="1"/>
  <c r="J20" i="1" l="1"/>
  <c r="I20" i="1"/>
  <c r="H20" i="1"/>
  <c r="M20" i="1" s="1"/>
  <c r="J24" i="1"/>
  <c r="I24" i="1"/>
  <c r="H24" i="1"/>
  <c r="M24" i="1" s="1"/>
  <c r="K20" i="1" l="1"/>
  <c r="L20" i="1" s="1"/>
  <c r="K24" i="1"/>
  <c r="L24" i="1" s="1"/>
  <c r="M25" i="1" l="1"/>
</calcChain>
</file>

<file path=xl/sharedStrings.xml><?xml version="1.0" encoding="utf-8"?>
<sst xmlns="http://schemas.openxmlformats.org/spreadsheetml/2006/main" count="46" uniqueCount="40">
  <si>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</si>
  <si>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</si>
  <si>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</si>
  <si>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</si>
  <si>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</si>
  <si>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</si>
  <si>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</si>
  <si>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</si>
  <si>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</si>
  <si>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</si>
  <si>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</si>
  <si>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</si>
  <si>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</si>
  <si>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</si>
  <si>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</si>
  <si>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</si>
  <si>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</si>
  <si>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</si>
  <si>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</si>
  <si>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</si>
  <si>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</si>
  <si>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</si>
  <si>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</si>
  <si>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</si>
  <si>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</si>
  <si>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</si>
  <si>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</si>
  <si>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кг</t>
  </si>
  <si>
    <t>ИТОГО:</t>
  </si>
  <si>
    <t>№ 259-24</t>
  </si>
  <si>
    <t>на поставку кондитерских изделий (печенье, зефир, мармелад, диабетические хлебцы и слайсы)</t>
  </si>
  <si>
    <t>КП вх. № 3050 от 03.12.2024</t>
  </si>
  <si>
    <t>КП вх. № 3027 от 03.12.2024</t>
  </si>
  <si>
    <t>КП вх. № 3028 от 03.12.2024</t>
  </si>
  <si>
    <t>Печенье сахарное в ассортименте</t>
  </si>
  <si>
    <t>Хлебцы диабетические в ассортименте</t>
  </si>
  <si>
    <t>Слайсы диабетические в ассортименте (без риса)</t>
  </si>
  <si>
    <t>Зефир в ассортименте (весовой)</t>
  </si>
  <si>
    <t>Мармелад в ассортименте (весовой)</t>
  </si>
  <si>
    <t>Исходя из имеющегося у Заказчика объёма финансового обеспечения для осуществления закупки НМЦД устанавливается в размере 637500 руб. (шестьсот тридцать семь тысяч пятьсот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</si>
</sst>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165" fontId="7" fillId="0" borderId="0"/>
    <xf numFmtId="165" fontId="6" fillId="0" borderId="0" applyFont="0" applyFill="0" applyBorder="0" applyAlignment="0" applyProtection="0"/>
    <xf numFmtId="0" fontId="7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Обычный" xfId="0" builtinId="0"/>
    <cellStyle name="Обычный 2" xfId="4"/>
    <cellStyle name="Обычный 3" xfId="1"/>
  </cellStyles>
  <dxfs count="5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topLeftCell="A10" zoomScaleNormal="100" zoomScalePageLayoutView="70" workbookViewId="0">
      <selection activeCell="H34" sqref="H34:H37"/>
    </sheetView>
  </sheetViews>
  <sheetFormatPr defaultRowHeight="15" x14ac:dyDescent="0.25"/>
  <cols>
    <col min="1" max="1" width="6.140625" style="10" bestFit="1" customWidth="1"/>
    <col min="2" max="2" width="40.140625" style="10" customWidth="1"/>
    <col min="3" max="3" width="9.5703125" style="10" customWidth="1"/>
    <col min="4" max="4" width="7.140625" style="10" bestFit="1" customWidth="1"/>
    <col min="5" max="7" width="16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30" t="s">
        <v>30</v>
      </c>
      <c r="F3" s="30"/>
      <c r="G3" s="30"/>
      <c r="H3" s="30"/>
      <c r="I3" s="30"/>
      <c r="J3" s="30"/>
      <c r="K3" s="30"/>
      <c r="L3" s="30"/>
      <c r="M3" s="30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29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4" t="s">
        <v>16</v>
      </c>
      <c r="K12" s="34"/>
      <c r="M12" s="1" t="s">
        <v>14</v>
      </c>
    </row>
    <row r="14" spans="2:13" x14ac:dyDescent="0.25">
      <c r="B14" s="34" t="s">
        <v>15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2:13" hidden="1" x14ac:dyDescent="0.25"/>
    <row r="16" spans="2:13" x14ac:dyDescent="0.25">
      <c r="E16" s="47"/>
      <c r="F16" s="47"/>
      <c r="G16" s="47"/>
    </row>
    <row r="17" spans="1:16" ht="54.6" customHeight="1" x14ac:dyDescent="0.25">
      <c r="A17" s="37"/>
      <c r="B17" s="38"/>
      <c r="C17" s="39"/>
      <c r="D17" s="38"/>
      <c r="E17" s="24" t="s">
        <v>33</v>
      </c>
      <c r="F17" s="24" t="s">
        <v>32</v>
      </c>
      <c r="G17" s="24" t="s">
        <v>31</v>
      </c>
      <c r="H17" s="11"/>
      <c r="I17" s="12"/>
      <c r="J17" s="12"/>
      <c r="K17" s="12"/>
      <c r="L17" s="12"/>
      <c r="M17" s="11"/>
      <c r="P17" s="7"/>
    </row>
    <row r="18" spans="1:16" ht="30" customHeight="1" x14ac:dyDescent="0.25">
      <c r="A18" s="28" t="s">
        <v>0</v>
      </c>
      <c r="B18" s="28" t="s">
        <v>1</v>
      </c>
      <c r="C18" s="28" t="s">
        <v>2</v>
      </c>
      <c r="D18" s="28"/>
      <c r="E18" s="44" t="s">
        <v>24</v>
      </c>
      <c r="F18" s="44" t="s">
        <v>25</v>
      </c>
      <c r="G18" s="44" t="s">
        <v>26</v>
      </c>
      <c r="H18" s="40" t="s">
        <v>11</v>
      </c>
      <c r="I18" s="28" t="s">
        <v>8</v>
      </c>
      <c r="J18" s="28" t="s">
        <v>9</v>
      </c>
      <c r="K18" s="28" t="s">
        <v>10</v>
      </c>
      <c r="L18" s="28" t="s">
        <v>6</v>
      </c>
      <c r="M18" s="36" t="s">
        <v>7</v>
      </c>
    </row>
    <row r="19" spans="1:16" x14ac:dyDescent="0.25">
      <c r="A19" s="29"/>
      <c r="B19" s="29"/>
      <c r="C19" s="13" t="s">
        <v>3</v>
      </c>
      <c r="D19" s="13" t="s">
        <v>4</v>
      </c>
      <c r="E19" s="48" t="s">
        <v>5</v>
      </c>
      <c r="F19" s="48" t="s">
        <v>5</v>
      </c>
      <c r="G19" s="44" t="s">
        <v>5</v>
      </c>
      <c r="H19" s="41"/>
      <c r="I19" s="28"/>
      <c r="J19" s="28"/>
      <c r="K19" s="28"/>
      <c r="L19" s="28"/>
      <c r="M19" s="36"/>
    </row>
    <row r="20" spans="1:16" s="20" customFormat="1" x14ac:dyDescent="0.25">
      <c r="A20" s="14">
        <v>1</v>
      </c>
      <c r="B20" s="46" t="s">
        <v>34</v>
      </c>
      <c r="C20" s="45" t="s">
        <v>27</v>
      </c>
      <c r="D20" s="42">
        <v>600</v>
      </c>
      <c r="E20" s="44">
        <v>170</v>
      </c>
      <c r="F20" s="44">
        <v>179</v>
      </c>
      <c r="G20" s="44">
        <v>290</v>
      </c>
      <c r="H20" s="22">
        <f>ROUND(AVERAGE(E20:G20),2)</f>
        <v>213</v>
      </c>
      <c r="I20" s="21">
        <f t="shared" ref="I20:I23" si="0" xml:space="preserve"> COUNT(E20:G20)</f>
        <v>3</v>
      </c>
      <c r="J20" s="21">
        <f t="shared" ref="J20:J23" si="1">STDEV(E20:G20)</f>
        <v>66.83561924602779</v>
      </c>
      <c r="K20" s="21">
        <f t="shared" ref="K20:K23" si="2">J20/H20*100</f>
        <v>31.378224998135114</v>
      </c>
      <c r="L20" s="21" t="str">
        <f t="shared" ref="L20:L23" si="3">IF(K20&lt;33,"ОДНОРОДНЫЕ","НЕОДНОРОДНЫЕ")</f>
        <v>ОДНОРОДНЫЕ</v>
      </c>
      <c r="M20" s="22">
        <f t="shared" ref="M20:M23" si="4">D20*H20</f>
        <v>127800</v>
      </c>
    </row>
    <row r="21" spans="1:16" s="26" customFormat="1" x14ac:dyDescent="0.25">
      <c r="A21" s="14">
        <v>2</v>
      </c>
      <c r="B21" s="46" t="s">
        <v>35</v>
      </c>
      <c r="C21" s="45" t="s">
        <v>27</v>
      </c>
      <c r="D21" s="43">
        <v>200</v>
      </c>
      <c r="E21" s="44">
        <v>350</v>
      </c>
      <c r="F21" s="44">
        <v>368</v>
      </c>
      <c r="G21" s="44">
        <v>600</v>
      </c>
      <c r="H21" s="27">
        <f>ROUND(AVERAGE(E21:G21),2)</f>
        <v>439.33</v>
      </c>
      <c r="I21" s="25">
        <f t="shared" ref="I21" si="5" xml:space="preserve"> COUNT(E21:G21)</f>
        <v>3</v>
      </c>
      <c r="J21" s="25">
        <f t="shared" ref="J21" si="6">STDEV(E21:G21)</f>
        <v>139.43218184240436</v>
      </c>
      <c r="K21" s="25">
        <f t="shared" ref="K21" si="7">J21/H21*100</f>
        <v>31.737459732411711</v>
      </c>
      <c r="L21" s="25" t="str">
        <f t="shared" ref="L21" si="8">IF(K21&lt;33,"ОДНОРОДНЫЕ","НЕОДНОРОДНЫЕ")</f>
        <v>ОДНОРОДНЫЕ</v>
      </c>
      <c r="M21" s="27">
        <f t="shared" ref="M21" si="9">D21*H21</f>
        <v>87866</v>
      </c>
    </row>
    <row r="22" spans="1:16" s="26" customFormat="1" ht="30" x14ac:dyDescent="0.25">
      <c r="A22" s="14">
        <v>3</v>
      </c>
      <c r="B22" s="46" t="s">
        <v>36</v>
      </c>
      <c r="C22" s="45" t="s">
        <v>27</v>
      </c>
      <c r="D22" s="43">
        <v>350</v>
      </c>
      <c r="E22" s="44">
        <v>550</v>
      </c>
      <c r="F22" s="44">
        <v>578</v>
      </c>
      <c r="G22" s="44">
        <v>645</v>
      </c>
      <c r="H22" s="27">
        <f>ROUND(AVERAGE(E22:G22),2)</f>
        <v>591</v>
      </c>
      <c r="I22" s="25">
        <f t="shared" si="0"/>
        <v>3</v>
      </c>
      <c r="J22" s="25">
        <f t="shared" si="1"/>
        <v>48.815980989835694</v>
      </c>
      <c r="K22" s="25">
        <f t="shared" si="2"/>
        <v>8.2598952605474949</v>
      </c>
      <c r="L22" s="25" t="str">
        <f t="shared" si="3"/>
        <v>ОДНОРОДНЫЕ</v>
      </c>
      <c r="M22" s="27">
        <f t="shared" si="4"/>
        <v>206850</v>
      </c>
    </row>
    <row r="23" spans="1:16" s="26" customFormat="1" x14ac:dyDescent="0.25">
      <c r="A23" s="14">
        <v>4</v>
      </c>
      <c r="B23" s="46" t="s">
        <v>37</v>
      </c>
      <c r="C23" s="45" t="s">
        <v>27</v>
      </c>
      <c r="D23" s="43">
        <v>350</v>
      </c>
      <c r="E23" s="44">
        <v>340</v>
      </c>
      <c r="F23" s="44">
        <v>357</v>
      </c>
      <c r="G23" s="44">
        <v>450</v>
      </c>
      <c r="H23" s="27">
        <f>ROUND(AVERAGE(E23:G23),2)</f>
        <v>382.33</v>
      </c>
      <c r="I23" s="25">
        <f t="shared" si="0"/>
        <v>3</v>
      </c>
      <c r="J23" s="25">
        <f t="shared" si="1"/>
        <v>59.214300074672359</v>
      </c>
      <c r="K23" s="25">
        <f t="shared" si="2"/>
        <v>15.487746207379061</v>
      </c>
      <c r="L23" s="25" t="str">
        <f t="shared" si="3"/>
        <v>ОДНОРОДНЫЕ</v>
      </c>
      <c r="M23" s="27">
        <f t="shared" si="4"/>
        <v>133815.5</v>
      </c>
    </row>
    <row r="24" spans="1:16" s="20" customFormat="1" x14ac:dyDescent="0.25">
      <c r="A24" s="14">
        <v>5</v>
      </c>
      <c r="B24" s="46" t="s">
        <v>38</v>
      </c>
      <c r="C24" s="45" t="s">
        <v>27</v>
      </c>
      <c r="D24" s="42">
        <v>550</v>
      </c>
      <c r="E24" s="44">
        <v>280</v>
      </c>
      <c r="F24" s="44">
        <v>294</v>
      </c>
      <c r="G24" s="44">
        <v>480</v>
      </c>
      <c r="H24" s="22">
        <f>ROUND(AVERAGE(E24:G24),2)</f>
        <v>351.33</v>
      </c>
      <c r="I24" s="21">
        <f t="shared" ref="I24" si="10" xml:space="preserve"> COUNT(E24:G24)</f>
        <v>3</v>
      </c>
      <c r="J24" s="21">
        <f t="shared" ref="J24" si="11">STDEV(E24:G24)</f>
        <v>111.6482571889653</v>
      </c>
      <c r="K24" s="21">
        <f t="shared" ref="K24" si="12">J24/H24*100</f>
        <v>31.778742831231412</v>
      </c>
      <c r="L24" s="21" t="str">
        <f t="shared" ref="L24" si="13">IF(K24&lt;33,"ОДНОРОДНЫЕ","НЕОДНОРОДНЫЕ")</f>
        <v>ОДНОРОДНЫЕ</v>
      </c>
      <c r="M24" s="22">
        <f t="shared" ref="M24" si="14">D24*H24</f>
        <v>193231.5</v>
      </c>
    </row>
    <row r="25" spans="1:16" x14ac:dyDescent="0.25">
      <c r="A25" s="14"/>
      <c r="B25" s="15" t="s">
        <v>28</v>
      </c>
      <c r="C25" s="16"/>
      <c r="D25" s="17"/>
      <c r="E25" s="23">
        <f>SUMPRODUCT($D$20:$D$24,E20:E24)</f>
        <v>637500</v>
      </c>
      <c r="F25" s="23">
        <f>SUMPRODUCT($D$20:$D$24,F20:F24)</f>
        <v>669950</v>
      </c>
      <c r="G25" s="23">
        <f>SUMPRODUCT($D$20:$D$24,G20:G24)</f>
        <v>941250</v>
      </c>
      <c r="H25" s="11"/>
      <c r="I25" s="12"/>
      <c r="J25" s="12"/>
      <c r="K25" s="12"/>
      <c r="L25" s="12"/>
      <c r="M25" s="18">
        <f>SUM(M20:M24)</f>
        <v>749563</v>
      </c>
      <c r="O25" s="7"/>
    </row>
    <row r="26" spans="1:16" x14ac:dyDescent="0.25">
      <c r="A26" s="4"/>
      <c r="B26" s="4"/>
      <c r="C26" s="4"/>
      <c r="D26" s="4"/>
      <c r="E26" s="5"/>
      <c r="F26" s="5"/>
      <c r="G26" s="5"/>
      <c r="H26" s="5"/>
      <c r="I26" s="4"/>
      <c r="J26" s="4"/>
      <c r="K26" s="4"/>
      <c r="L26" s="4"/>
      <c r="M26" s="5"/>
      <c r="O26" s="7"/>
    </row>
    <row r="27" spans="1:16" x14ac:dyDescent="0.25">
      <c r="A27" s="35" t="s">
        <v>19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P27" s="7"/>
    </row>
    <row r="28" spans="1:16" x14ac:dyDescent="0.25">
      <c r="A28" s="33" t="s">
        <v>18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6" ht="15" customHeight="1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O29" s="7"/>
    </row>
    <row r="30" spans="1:16" s="4" customFormat="1" ht="31.5" customHeight="1" x14ac:dyDescent="0.25">
      <c r="A30" s="31" t="s">
        <v>39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"/>
      <c r="O30" s="3"/>
    </row>
    <row r="31" spans="1:16" x14ac:dyDescent="0.25">
      <c r="A31" s="4"/>
      <c r="B31" s="4"/>
      <c r="C31" s="4"/>
      <c r="D31" s="4"/>
      <c r="E31" s="5"/>
      <c r="F31" s="5"/>
      <c r="G31" s="5"/>
      <c r="H31" s="5"/>
      <c r="I31" s="4"/>
      <c r="J31" s="4"/>
      <c r="K31" s="4"/>
      <c r="L31" s="4"/>
      <c r="M31" s="5"/>
    </row>
    <row r="32" spans="1:16" x14ac:dyDescent="0.25">
      <c r="A32" s="4"/>
      <c r="B32" s="4"/>
      <c r="C32" s="4"/>
      <c r="D32" s="4"/>
      <c r="E32" s="5"/>
      <c r="F32" s="5"/>
      <c r="G32" s="5"/>
      <c r="H32" s="5"/>
      <c r="I32" s="4"/>
      <c r="J32" s="19"/>
      <c r="K32" s="4"/>
      <c r="L32" s="4"/>
      <c r="M32" s="5"/>
    </row>
    <row r="33" spans="1:13" x14ac:dyDescent="0.25">
      <c r="A33" s="4"/>
      <c r="B33" s="4"/>
      <c r="C33" s="4"/>
      <c r="D33" s="4"/>
      <c r="E33" s="5"/>
      <c r="F33" s="5"/>
      <c r="G33" s="5"/>
      <c r="H33" s="5"/>
      <c r="I33" s="4"/>
      <c r="J33" s="4"/>
      <c r="K33" s="4"/>
      <c r="L33" s="4"/>
      <c r="M33" s="5"/>
    </row>
    <row r="34" spans="1:13" x14ac:dyDescent="0.25">
      <c r="A34" s="4"/>
      <c r="B34" s="4"/>
      <c r="C34" s="4"/>
      <c r="D34" s="4"/>
      <c r="E34" s="5"/>
      <c r="F34" s="5"/>
      <c r="G34" s="5"/>
      <c r="H34" s="5"/>
      <c r="I34" s="4"/>
      <c r="J34" s="4"/>
      <c r="K34" s="19"/>
      <c r="L34" s="4"/>
      <c r="M34" s="5"/>
    </row>
    <row r="35" spans="1:13" x14ac:dyDescent="0.25">
      <c r="L35" s="7"/>
    </row>
    <row r="36" spans="1:13" x14ac:dyDescent="0.25">
      <c r="L36" s="7"/>
    </row>
    <row r="38" spans="1:13" x14ac:dyDescent="0.25">
      <c r="L38" s="7"/>
    </row>
  </sheetData>
  <mergeCells count="18">
    <mergeCell ref="K18:K19"/>
    <mergeCell ref="L18:L19"/>
    <mergeCell ref="A18:A19"/>
    <mergeCell ref="B18:B19"/>
    <mergeCell ref="C18:D18"/>
    <mergeCell ref="E3:M3"/>
    <mergeCell ref="A30:M30"/>
    <mergeCell ref="A29:M29"/>
    <mergeCell ref="J12:K12"/>
    <mergeCell ref="B14:L14"/>
    <mergeCell ref="A27:M27"/>
    <mergeCell ref="A28:M28"/>
    <mergeCell ref="M18:M19"/>
    <mergeCell ref="A17:B17"/>
    <mergeCell ref="C17:D17"/>
    <mergeCell ref="H18:H19"/>
    <mergeCell ref="I18:I19"/>
    <mergeCell ref="J18:J19"/>
  </mergeCells>
  <conditionalFormatting sqref="L25">
    <cfRule type="containsText" dxfId="41" priority="190" operator="containsText" text="НЕ">
      <formula>NOT(ISERROR(SEARCH("НЕ",L25)))</formula>
    </cfRule>
    <cfRule type="containsText" dxfId="40" priority="191" operator="containsText" text="ОДНОРОДНЫЕ">
      <formula>NOT(ISERROR(SEARCH("ОДНОРОДНЫЕ",L25)))</formula>
    </cfRule>
    <cfRule type="containsText" dxfId="39" priority="192" operator="containsText" text="НЕОДНОРОДНЫЕ">
      <formula>NOT(ISERROR(SEARCH("НЕОДНОРОДНЫЕ",L25)))</formula>
    </cfRule>
  </conditionalFormatting>
  <conditionalFormatting sqref="L25">
    <cfRule type="containsText" dxfId="38" priority="187" operator="containsText" text="НЕОДНОРОДНЫЕ">
      <formula>NOT(ISERROR(SEARCH("НЕОДНОРОДНЫЕ",L25)))</formula>
    </cfRule>
    <cfRule type="containsText" dxfId="37" priority="188" operator="containsText" text="ОДНОРОДНЫЕ">
      <formula>NOT(ISERROR(SEARCH("ОДНОРОДНЫЕ",L25)))</formula>
    </cfRule>
    <cfRule type="containsText" dxfId="36" priority="189" operator="containsText" text="НЕОДНОРОДНЫЕ">
      <formula>NOT(ISERROR(SEARCH("НЕОДНОРОДНЫЕ",L25)))</formula>
    </cfRule>
  </conditionalFormatting>
  <conditionalFormatting sqref="L24">
    <cfRule type="containsText" dxfId="35" priority="34" operator="containsText" text="НЕ">
      <formula>NOT(ISERROR(SEARCH("НЕ",L24)))</formula>
    </cfRule>
    <cfRule type="containsText" dxfId="34" priority="35" operator="containsText" text="ОДНОРОДНЫЕ">
      <formula>NOT(ISERROR(SEARCH("ОДНОРОДНЫЕ",L24)))</formula>
    </cfRule>
    <cfRule type="containsText" dxfId="33" priority="36" operator="containsText" text="НЕОДНОРОДНЫЕ">
      <formula>NOT(ISERROR(SEARCH("НЕОДНОРОДНЫЕ",L24)))</formula>
    </cfRule>
  </conditionalFormatting>
  <conditionalFormatting sqref="L24">
    <cfRule type="containsText" dxfId="32" priority="31" operator="containsText" text="НЕОДНОРОДНЫЕ">
      <formula>NOT(ISERROR(SEARCH("НЕОДНОРОДНЫЕ",L24)))</formula>
    </cfRule>
    <cfRule type="containsText" dxfId="31" priority="32" operator="containsText" text="ОДНОРОДНЫЕ">
      <formula>NOT(ISERROR(SEARCH("ОДНОРОДНЫЕ",L24)))</formula>
    </cfRule>
    <cfRule type="containsText" dxfId="30" priority="33" operator="containsText" text="НЕОДНОРОДНЫЕ">
      <formula>NOT(ISERROR(SEARCH("НЕОДНОРОДНЫЕ",L24)))</formula>
    </cfRule>
  </conditionalFormatting>
  <conditionalFormatting sqref="L20">
    <cfRule type="containsText" dxfId="29" priority="28" operator="containsText" text="НЕ">
      <formula>NOT(ISERROR(SEARCH("НЕ",L20)))</formula>
    </cfRule>
    <cfRule type="containsText" dxfId="28" priority="29" operator="containsText" text="ОДНОРОДНЫЕ">
      <formula>NOT(ISERROR(SEARCH("ОДНОРОДНЫЕ",L20)))</formula>
    </cfRule>
    <cfRule type="containsText" dxfId="27" priority="30" operator="containsText" text="НЕОДНОРОДНЫЕ">
      <formula>NOT(ISERROR(SEARCH("НЕОДНОРОДНЫЕ",L20)))</formula>
    </cfRule>
  </conditionalFormatting>
  <conditionalFormatting sqref="L20">
    <cfRule type="containsText" dxfId="26" priority="25" operator="containsText" text="НЕОДНОРОДНЫЕ">
      <formula>NOT(ISERROR(SEARCH("НЕОДНОРОДНЫЕ",L20)))</formula>
    </cfRule>
    <cfRule type="containsText" dxfId="25" priority="26" operator="containsText" text="ОДНОРОДНЫЕ">
      <formula>NOT(ISERROR(SEARCH("ОДНОРОДНЫЕ",L20)))</formula>
    </cfRule>
    <cfRule type="containsText" dxfId="24" priority="27" operator="containsText" text="НЕОДНОРОДНЫЕ">
      <formula>NOT(ISERROR(SEARCH("НЕОДНОРОДНЫЕ",L20)))</formula>
    </cfRule>
  </conditionalFormatting>
  <conditionalFormatting sqref="L22">
    <cfRule type="containsText" dxfId="23" priority="16" operator="containsText" text="НЕ">
      <formula>NOT(ISERROR(SEARCH("НЕ",L22)))</formula>
    </cfRule>
    <cfRule type="containsText" dxfId="22" priority="17" operator="containsText" text="ОДНОРОДНЫЕ">
      <formula>NOT(ISERROR(SEARCH("ОДНОРОДНЫЕ",L22)))</formula>
    </cfRule>
    <cfRule type="containsText" dxfId="21" priority="18" operator="containsText" text="НЕОДНОРОДНЫЕ">
      <formula>NOT(ISERROR(SEARCH("НЕОДНОРОДНЫЕ",L22)))</formula>
    </cfRule>
  </conditionalFormatting>
  <conditionalFormatting sqref="L22">
    <cfRule type="containsText" dxfId="20" priority="13" operator="containsText" text="НЕОДНОРОДНЫЕ">
      <formula>NOT(ISERROR(SEARCH("НЕОДНОРОДНЫЕ",L22)))</formula>
    </cfRule>
    <cfRule type="containsText" dxfId="19" priority="14" operator="containsText" text="ОДНОРОДНЫЕ">
      <formula>NOT(ISERROR(SEARCH("ОДНОРОДНЫЕ",L22)))</formula>
    </cfRule>
    <cfRule type="containsText" dxfId="18" priority="15" operator="containsText" text="НЕОДНОРОДНЫЕ">
      <formula>NOT(ISERROR(SEARCH("НЕОДНОРОДНЫЕ",L22)))</formula>
    </cfRule>
  </conditionalFormatting>
  <conditionalFormatting sqref="L21">
    <cfRule type="containsText" dxfId="17" priority="10" operator="containsText" text="НЕ">
      <formula>NOT(ISERROR(SEARCH("НЕ",L21)))</formula>
    </cfRule>
    <cfRule type="containsText" dxfId="16" priority="11" operator="containsText" text="ОДНОРОДНЫЕ">
      <formula>NOT(ISERROR(SEARCH("ОДНОРОДНЫЕ",L21)))</formula>
    </cfRule>
    <cfRule type="containsText" dxfId="15" priority="12" operator="containsText" text="НЕОДНОРОДНЫЕ">
      <formula>NOT(ISERROR(SEARCH("НЕОДНОРОДНЫЕ",L21)))</formula>
    </cfRule>
  </conditionalFormatting>
  <conditionalFormatting sqref="L21">
    <cfRule type="containsText" dxfId="14" priority="7" operator="containsText" text="НЕОДНОРОДНЫЕ">
      <formula>NOT(ISERROR(SEARCH("НЕОДНОРОДНЫЕ",L21)))</formula>
    </cfRule>
    <cfRule type="containsText" dxfId="13" priority="8" operator="containsText" text="ОДНОРОДНЫЕ">
      <formula>NOT(ISERROR(SEARCH("ОДНОРОДНЫЕ",L21)))</formula>
    </cfRule>
    <cfRule type="containsText" dxfId="12" priority="9" operator="containsText" text="НЕОДНОРОДНЫЕ">
      <formula>NOT(ISERROR(SEARCH("НЕОДНОРОДНЫЕ",L21)))</formula>
    </cfRule>
  </conditionalFormatting>
  <conditionalFormatting sqref="L23">
    <cfRule type="containsText" dxfId="11" priority="4" operator="containsText" text="НЕ">
      <formula>NOT(ISERROR(SEARCH("НЕ",L23)))</formula>
    </cfRule>
    <cfRule type="containsText" dxfId="10" priority="5" operator="containsText" text="ОДНОРОДНЫЕ">
      <formula>NOT(ISERROR(SEARCH("ОДНОРОДНЫЕ",L23)))</formula>
    </cfRule>
    <cfRule type="containsText" dxfId="9" priority="6" operator="containsText" text="НЕОДНОРОДНЫЕ">
      <formula>NOT(ISERROR(SEARCH("НЕОДНОРОДНЫЕ",L23)))</formula>
    </cfRule>
  </conditionalFormatting>
  <conditionalFormatting sqref="L23">
    <cfRule type="containsText" dxfId="5" priority="1" operator="containsText" text="НЕОДНОРОДНЫЕ">
      <formula>NOT(ISERROR(SEARCH("НЕОДНОРОДНЫЕ",L23)))</formula>
    </cfRule>
    <cfRule type="containsText" dxfId="4" priority="2" operator="containsText" text="ОДНОРОДНЫЕ">
      <formula>NOT(ISERROR(SEARCH("ОДНОРОДНЫЕ",L23)))</formula>
    </cfRule>
    <cfRule type="containsText" dxfId="3" priority="3" operator="containsText" text="НЕОДНОРОДНЫЕ">
      <formula>NOT(ISERROR(SEARCH("НЕОДНОРОДНЫЕ",L23)))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2024-12-09T03:41:22Z</dcterms:modified>
</cp:coreProperties>
</file>