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6" i="1" l="1"/>
  <c r="J25" i="1" l="1"/>
  <c r="I25" i="1"/>
  <c r="H25" i="1"/>
  <c r="M25" i="1" s="1"/>
  <c r="J24" i="1"/>
  <c r="I24" i="1"/>
  <c r="H24" i="1"/>
  <c r="M24" i="1" s="1"/>
  <c r="J23" i="1"/>
  <c r="I23" i="1"/>
  <c r="H23" i="1"/>
  <c r="M23" i="1" s="1"/>
  <c r="K24" i="1" l="1"/>
  <c r="L24" i="1" s="1"/>
  <c r="K25" i="1"/>
  <c r="L25" i="1" s="1"/>
  <c r="K23" i="1"/>
  <c r="L23" i="1" s="1"/>
  <c r="J22" i="1" l="1"/>
  <c r="I22" i="1"/>
  <c r="H22" i="1"/>
  <c r="M22" i="1" s="1"/>
  <c r="J21" i="1"/>
  <c r="I21" i="1"/>
  <c r="H21" i="1"/>
  <c r="M21" i="1" s="1"/>
  <c r="K22" i="1" l="1"/>
  <c r="L22" i="1" s="1"/>
  <c r="K21" i="1"/>
  <c r="L21" i="1" s="1"/>
  <c r="H20" i="1"/>
  <c r="M20" i="1" l="1"/>
  <c r="I20" i="1"/>
  <c r="J20" i="1"/>
  <c r="G26" i="1"/>
  <c r="F26" i="1"/>
  <c r="M26" i="1" l="1"/>
  <c r="C17" i="1" s="1"/>
  <c r="K20" i="1"/>
  <c r="L20" i="1" s="1"/>
</calcChain>
</file>

<file path=xl/sharedStrings.xml><?xml version="1.0" encoding="utf-8"?>
<sst xmlns="http://schemas.openxmlformats.org/spreadsheetml/2006/main" count="48" uniqueCount="41">
  <si>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</si>
  <si>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</si>
  <si>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</si>
  <si>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</si>
  <si>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</si>
  <si>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</si>
  <si>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</si>
  <si>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</si>
  <si>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</si>
  <si>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</si>
  <si>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</si>
  <si>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</si>
  <si>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</si>
  <si>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</si>
  <si>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</si>
  <si>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</si>
  <si>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</si>
  <si>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</si>
  <si>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</si>
  <si>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</si>
  <si>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</si>
  <si>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</si>
  <si>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</si>
  <si>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</si>
  <si>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</si>
  <si>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</si>
  <si>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</si>
  <si>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</si>
  <si>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набор</t>
  </si>
  <si>
    <t>№ 255-24</t>
  </si>
  <si>
    <t>на поставку наборов реагентов для полуавтоматических иммунохимических анализаторов (онкомаркеры)</t>
  </si>
  <si>
    <t>Набор реагентов для количественного иммуноферментного определения СА 15-3 в сыворотке крови.</t>
  </si>
  <si>
    <t>Набор реагентов для количественного иммуноферментного определения ракового антигена СА 19-9 в сыворотке крови.</t>
  </si>
  <si>
    <t>Набор реагентов для определения раково-эмбрионального антигена (РЭА)</t>
  </si>
  <si>
    <t>Набор реагентов для количественного иммуноферментного определения общего простатспецифического антигена (ПСА) в сыворотке крови.</t>
  </si>
  <si>
    <t>Набор реагентов для количественного иммуноферментного определения свободного простатспецифического антигена (ПСА) в сыворотке крови.</t>
  </si>
  <si>
    <t>Набор реагентов для количественного иммуноферментного определения ракового антигена СА 125 в сыворотке крови.</t>
  </si>
  <si>
    <t>Начальная (максимальная) цена договора устанавливается в размере 987879,51 руб. (девятьсот восемьдесят семь тысяч восемьсот семьдесят девять рублей пятьдесят одна копейка)</t>
  </si>
  <si>
    <t>КП вх. № 3097 от 05.12.2024</t>
  </si>
  <si>
    <t>КП вх. № 3098 от 05.12.2024</t>
  </si>
  <si>
    <t>КП вх. № 3099 от 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</si>
</sst>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zoomScaleNormal="100" zoomScalePageLayoutView="70" workbookViewId="0">
      <selection activeCell="A31" sqref="A31:M31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16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21</v>
      </c>
    </row>
    <row r="2" spans="2:13" ht="14.45" customHeight="1" x14ac:dyDescent="0.25">
      <c r="M2" s="8" t="s">
        <v>22</v>
      </c>
    </row>
    <row r="3" spans="2:13" x14ac:dyDescent="0.25">
      <c r="E3" s="36" t="s">
        <v>30</v>
      </c>
      <c r="F3" s="36"/>
      <c r="G3" s="36"/>
      <c r="H3" s="36"/>
      <c r="I3" s="36"/>
      <c r="J3" s="36"/>
      <c r="K3" s="36"/>
      <c r="L3" s="36"/>
      <c r="M3" s="36"/>
    </row>
    <row r="4" spans="2:13" x14ac:dyDescent="0.25">
      <c r="G4" s="5"/>
      <c r="H4" s="5"/>
      <c r="I4" s="4"/>
      <c r="J4" s="4"/>
      <c r="K4" s="4"/>
      <c r="L4" s="4"/>
      <c r="M4" s="9" t="s">
        <v>24</v>
      </c>
    </row>
    <row r="5" spans="2:13" x14ac:dyDescent="0.25">
      <c r="G5" s="5"/>
      <c r="H5" s="5"/>
      <c r="I5" s="4"/>
      <c r="J5" s="4"/>
      <c r="K5" s="4"/>
      <c r="L5" s="4"/>
      <c r="M5" s="9" t="s">
        <v>23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29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0" t="s">
        <v>17</v>
      </c>
      <c r="K12" s="40"/>
      <c r="M12" s="1" t="s">
        <v>15</v>
      </c>
    </row>
    <row r="14" spans="2:13" x14ac:dyDescent="0.25">
      <c r="B14" s="40" t="s">
        <v>16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2:13" hidden="1" x14ac:dyDescent="0.25"/>
    <row r="17" spans="1:17" ht="54.6" customHeight="1" x14ac:dyDescent="0.25">
      <c r="A17" s="43" t="s">
        <v>11</v>
      </c>
      <c r="B17" s="44"/>
      <c r="C17" s="45">
        <f>M26</f>
        <v>987879.51</v>
      </c>
      <c r="D17" s="44"/>
      <c r="E17" s="15" t="s">
        <v>38</v>
      </c>
      <c r="F17" s="15" t="s">
        <v>39</v>
      </c>
      <c r="G17" s="15" t="s">
        <v>40</v>
      </c>
      <c r="H17" s="12"/>
      <c r="I17" s="17"/>
      <c r="J17" s="17"/>
      <c r="K17" s="17"/>
      <c r="L17" s="17"/>
      <c r="M17" s="12"/>
    </row>
    <row r="18" spans="1:17" ht="30" customHeight="1" x14ac:dyDescent="0.25">
      <c r="A18" s="34" t="s">
        <v>0</v>
      </c>
      <c r="B18" s="34" t="s">
        <v>1</v>
      </c>
      <c r="C18" s="34" t="s">
        <v>2</v>
      </c>
      <c r="D18" s="34"/>
      <c r="E18" s="30" t="s">
        <v>25</v>
      </c>
      <c r="F18" s="30" t="s">
        <v>26</v>
      </c>
      <c r="G18" s="30" t="s">
        <v>27</v>
      </c>
      <c r="H18" s="46" t="s">
        <v>12</v>
      </c>
      <c r="I18" s="34" t="s">
        <v>8</v>
      </c>
      <c r="J18" s="34" t="s">
        <v>9</v>
      </c>
      <c r="K18" s="34" t="s">
        <v>10</v>
      </c>
      <c r="L18" s="34" t="s">
        <v>6</v>
      </c>
      <c r="M18" s="42" t="s">
        <v>7</v>
      </c>
    </row>
    <row r="19" spans="1:17" x14ac:dyDescent="0.25">
      <c r="A19" s="35"/>
      <c r="B19" s="35"/>
      <c r="C19" s="20" t="s">
        <v>3</v>
      </c>
      <c r="D19" s="20" t="s">
        <v>4</v>
      </c>
      <c r="E19" s="21" t="s">
        <v>5</v>
      </c>
      <c r="F19" s="21" t="s">
        <v>5</v>
      </c>
      <c r="G19" s="12" t="s">
        <v>5</v>
      </c>
      <c r="H19" s="47"/>
      <c r="I19" s="34"/>
      <c r="J19" s="34"/>
      <c r="K19" s="34"/>
      <c r="L19" s="34"/>
      <c r="M19" s="42"/>
    </row>
    <row r="20" spans="1:17" s="11" customFormat="1" ht="45" x14ac:dyDescent="0.25">
      <c r="A20" s="22">
        <v>1</v>
      </c>
      <c r="B20" s="31" t="s">
        <v>31</v>
      </c>
      <c r="C20" s="32" t="s">
        <v>28</v>
      </c>
      <c r="D20" s="33">
        <v>1</v>
      </c>
      <c r="E20" s="23">
        <v>9600</v>
      </c>
      <c r="F20" s="12">
        <v>9655</v>
      </c>
      <c r="G20" s="12">
        <v>9792</v>
      </c>
      <c r="H20" s="12">
        <f>ROUND(AVERAGE(E20:G20),2)</f>
        <v>9682.33</v>
      </c>
      <c r="I20" s="17">
        <f t="shared" ref="I20" si="0" xml:space="preserve"> COUNT(E20:G20)</f>
        <v>3</v>
      </c>
      <c r="J20" s="17">
        <f t="shared" ref="J20" si="1">STDEV(E20:G20)</f>
        <v>98.875342393001759</v>
      </c>
      <c r="K20" s="17">
        <f t="shared" ref="K20" si="2">J20/H20*100</f>
        <v>1.0211936836794631</v>
      </c>
      <c r="L20" s="17" t="str">
        <f t="shared" ref="L20" si="3">IF(K20&lt;33,"ОДНОРОДНЫЕ","НЕОДНОРОДНЫЕ")</f>
        <v>ОДНОРОДНЫЕ</v>
      </c>
      <c r="M20" s="12">
        <f t="shared" ref="M20" si="4">D20*H20</f>
        <v>9682.33</v>
      </c>
      <c r="O20" s="48"/>
      <c r="P20" s="48"/>
      <c r="Q20" s="13"/>
    </row>
    <row r="21" spans="1:17" s="14" customFormat="1" ht="45" x14ac:dyDescent="0.25">
      <c r="A21" s="22">
        <v>2</v>
      </c>
      <c r="B21" s="31" t="s">
        <v>32</v>
      </c>
      <c r="C21" s="32" t="s">
        <v>28</v>
      </c>
      <c r="D21" s="33">
        <v>4</v>
      </c>
      <c r="E21" s="23">
        <v>7820</v>
      </c>
      <c r="F21" s="12">
        <v>7900</v>
      </c>
      <c r="G21" s="12">
        <v>7976</v>
      </c>
      <c r="H21" s="12">
        <f t="shared" ref="H21" si="5">ROUND(AVERAGE(E21:G21),2)</f>
        <v>7898.67</v>
      </c>
      <c r="I21" s="17">
        <f t="shared" ref="I21" si="6" xml:space="preserve"> COUNT(E21:G21)</f>
        <v>3</v>
      </c>
      <c r="J21" s="17">
        <f t="shared" ref="J21" si="7">STDEV(E21:G21)</f>
        <v>78.008546540320395</v>
      </c>
      <c r="K21" s="17">
        <f t="shared" ref="K21" si="8">J21/H21*100</f>
        <v>0.98761622577371122</v>
      </c>
      <c r="L21" s="17" t="str">
        <f t="shared" ref="L21" si="9">IF(K21&lt;33,"ОДНОРОДНЫЕ","НЕОДНОРОДНЫЕ")</f>
        <v>ОДНОРОДНЫЕ</v>
      </c>
      <c r="M21" s="12">
        <f t="shared" ref="M21" si="10">D21*H21</f>
        <v>31594.68</v>
      </c>
      <c r="O21" s="48"/>
      <c r="P21" s="48"/>
    </row>
    <row r="22" spans="1:17" s="14" customFormat="1" ht="30" x14ac:dyDescent="0.25">
      <c r="A22" s="22">
        <v>3</v>
      </c>
      <c r="B22" s="31" t="s">
        <v>33</v>
      </c>
      <c r="C22" s="32" t="s">
        <v>28</v>
      </c>
      <c r="D22" s="33">
        <v>4</v>
      </c>
      <c r="E22" s="23">
        <v>6926</v>
      </c>
      <c r="F22" s="12">
        <v>6930</v>
      </c>
      <c r="G22" s="12">
        <v>7064</v>
      </c>
      <c r="H22" s="12">
        <f t="shared" ref="H22:H25" si="11">ROUND(AVERAGE(E22:G22),2)</f>
        <v>6973.33</v>
      </c>
      <c r="I22" s="17">
        <f t="shared" ref="I22:I25" si="12" xml:space="preserve"> COUNT(E22:G22)</f>
        <v>3</v>
      </c>
      <c r="J22" s="17">
        <f t="shared" ref="J22:J25" si="13">STDEV(E22:G22)</f>
        <v>78.545103815154093</v>
      </c>
      <c r="K22" s="17">
        <f t="shared" ref="K22:K25" si="14">J22/H22*100</f>
        <v>1.1263643598561102</v>
      </c>
      <c r="L22" s="17" t="str">
        <f t="shared" ref="L22:L25" si="15">IF(K22&lt;33,"ОДНОРОДНЫЕ","НЕОДНОРОДНЫЕ")</f>
        <v>ОДНОРОДНЫЕ</v>
      </c>
      <c r="M22" s="12">
        <f t="shared" ref="M22:M25" si="16">D22*H22</f>
        <v>27893.32</v>
      </c>
      <c r="O22" s="48"/>
      <c r="P22" s="48"/>
    </row>
    <row r="23" spans="1:17" s="16" customFormat="1" ht="60" x14ac:dyDescent="0.25">
      <c r="A23" s="22">
        <v>4</v>
      </c>
      <c r="B23" s="31" t="s">
        <v>34</v>
      </c>
      <c r="C23" s="32" t="s">
        <v>28</v>
      </c>
      <c r="D23" s="33">
        <v>40</v>
      </c>
      <c r="E23" s="23">
        <v>4750</v>
      </c>
      <c r="F23" s="19">
        <v>4900</v>
      </c>
      <c r="G23" s="19">
        <v>4845</v>
      </c>
      <c r="H23" s="19">
        <f t="shared" si="11"/>
        <v>4831.67</v>
      </c>
      <c r="I23" s="18">
        <f t="shared" si="12"/>
        <v>3</v>
      </c>
      <c r="J23" s="18">
        <f t="shared" si="13"/>
        <v>75.883682918881405</v>
      </c>
      <c r="K23" s="18">
        <f t="shared" si="14"/>
        <v>1.5705477178466536</v>
      </c>
      <c r="L23" s="18" t="str">
        <f t="shared" si="15"/>
        <v>ОДНОРОДНЫЕ</v>
      </c>
      <c r="M23" s="19">
        <f t="shared" si="16"/>
        <v>193266.8</v>
      </c>
      <c r="O23" s="48"/>
      <c r="P23" s="48"/>
    </row>
    <row r="24" spans="1:17" s="16" customFormat="1" ht="60" x14ac:dyDescent="0.25">
      <c r="A24" s="22">
        <v>5</v>
      </c>
      <c r="B24" s="31" t="s">
        <v>35</v>
      </c>
      <c r="C24" s="32" t="s">
        <v>28</v>
      </c>
      <c r="D24" s="33">
        <v>34</v>
      </c>
      <c r="E24" s="23">
        <v>5970</v>
      </c>
      <c r="F24" s="19">
        <v>6000</v>
      </c>
      <c r="G24" s="19">
        <v>6089</v>
      </c>
      <c r="H24" s="19">
        <f t="shared" si="11"/>
        <v>6019.67</v>
      </c>
      <c r="I24" s="18">
        <f t="shared" si="12"/>
        <v>3</v>
      </c>
      <c r="J24" s="18">
        <f t="shared" si="13"/>
        <v>61.889686809139157</v>
      </c>
      <c r="K24" s="18">
        <f t="shared" si="14"/>
        <v>1.0281242461653073</v>
      </c>
      <c r="L24" s="18" t="str">
        <f t="shared" si="15"/>
        <v>ОДНОРОДНЫЕ</v>
      </c>
      <c r="M24" s="19">
        <f t="shared" si="16"/>
        <v>204668.78</v>
      </c>
      <c r="O24" s="48"/>
      <c r="P24" s="48"/>
    </row>
    <row r="25" spans="1:17" s="16" customFormat="1" ht="45" x14ac:dyDescent="0.25">
      <c r="A25" s="22">
        <v>6</v>
      </c>
      <c r="B25" s="31" t="s">
        <v>36</v>
      </c>
      <c r="C25" s="32" t="s">
        <v>28</v>
      </c>
      <c r="D25" s="33">
        <v>80</v>
      </c>
      <c r="E25" s="23">
        <v>6450</v>
      </c>
      <c r="F25" s="19">
        <v>6500</v>
      </c>
      <c r="G25" s="19">
        <v>6579</v>
      </c>
      <c r="H25" s="19">
        <f t="shared" si="11"/>
        <v>6509.67</v>
      </c>
      <c r="I25" s="18">
        <f t="shared" si="12"/>
        <v>3</v>
      </c>
      <c r="J25" s="18">
        <f t="shared" si="13"/>
        <v>65.041012702242995</v>
      </c>
      <c r="K25" s="18">
        <f t="shared" si="14"/>
        <v>0.99914454499602889</v>
      </c>
      <c r="L25" s="18" t="str">
        <f t="shared" si="15"/>
        <v>ОДНОРОДНЫЕ</v>
      </c>
      <c r="M25" s="19">
        <f t="shared" si="16"/>
        <v>520773.6</v>
      </c>
      <c r="O25" s="48"/>
      <c r="P25" s="48"/>
    </row>
    <row r="26" spans="1:17" x14ac:dyDescent="0.25">
      <c r="A26" s="22"/>
      <c r="B26" s="24"/>
      <c r="C26" s="25"/>
      <c r="D26" s="26"/>
      <c r="E26" s="12">
        <f>SUMPRODUCT($D$20:$D$25,E20:E25)</f>
        <v>977564</v>
      </c>
      <c r="F26" s="12">
        <f>SUMPRODUCT($D$20:$D$25,F20:F25)</f>
        <v>988975</v>
      </c>
      <c r="G26" s="27">
        <f>SUMPRODUCT($D$20:$D$25,G20:G25)</f>
        <v>997098</v>
      </c>
      <c r="H26" s="12"/>
      <c r="I26" s="17"/>
      <c r="J26" s="17"/>
      <c r="K26" s="17"/>
      <c r="L26" s="17"/>
      <c r="M26" s="28">
        <f>SUM(M20:M25)</f>
        <v>987879.51</v>
      </c>
      <c r="O26" s="48"/>
    </row>
    <row r="27" spans="1:17" x14ac:dyDescent="0.25">
      <c r="A27" s="4"/>
      <c r="B27" s="4"/>
      <c r="C27" s="4"/>
      <c r="D27" s="4"/>
      <c r="E27" s="5"/>
      <c r="F27" s="5"/>
      <c r="G27" s="5"/>
      <c r="H27" s="5"/>
      <c r="I27" s="4"/>
      <c r="J27" s="4"/>
      <c r="K27" s="4"/>
      <c r="L27" s="4"/>
      <c r="M27" s="5"/>
      <c r="O27" s="7"/>
    </row>
    <row r="28" spans="1:17" x14ac:dyDescent="0.25">
      <c r="A28" s="41" t="s">
        <v>20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7" x14ac:dyDescent="0.25">
      <c r="A29" s="39" t="s">
        <v>19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7" ht="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O30" s="7"/>
    </row>
    <row r="31" spans="1:17" s="4" customFormat="1" x14ac:dyDescent="0.25">
      <c r="A31" s="37" t="s">
        <v>37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"/>
      <c r="O31" s="3"/>
    </row>
    <row r="32" spans="1:17" x14ac:dyDescent="0.25">
      <c r="A32" s="4"/>
      <c r="B32" s="4"/>
      <c r="C32" s="4"/>
      <c r="D32" s="4"/>
      <c r="E32" s="5"/>
      <c r="F32" s="5"/>
      <c r="G32" s="5"/>
      <c r="H32" s="5"/>
      <c r="I32" s="4"/>
      <c r="J32" s="4"/>
      <c r="K32" s="4"/>
      <c r="L32" s="4"/>
      <c r="M32" s="5"/>
    </row>
    <row r="33" spans="1:13" x14ac:dyDescent="0.25">
      <c r="A33" s="4"/>
      <c r="B33" s="4"/>
      <c r="C33" s="4"/>
      <c r="D33" s="4"/>
      <c r="E33" s="5"/>
      <c r="F33" s="5"/>
      <c r="G33" s="5"/>
      <c r="H33" s="5"/>
      <c r="I33" s="4"/>
      <c r="J33" s="29"/>
      <c r="K33" s="4"/>
      <c r="L33" s="4"/>
      <c r="M33" s="5"/>
    </row>
    <row r="34" spans="1:13" x14ac:dyDescent="0.25">
      <c r="A34" s="4"/>
      <c r="B34" s="4"/>
      <c r="C34" s="4"/>
      <c r="D34" s="4"/>
      <c r="E34" s="5"/>
      <c r="F34" s="5"/>
      <c r="G34" s="5"/>
      <c r="H34" s="5"/>
      <c r="I34" s="4"/>
      <c r="J34" s="4"/>
      <c r="K34" s="4"/>
      <c r="L34" s="4"/>
      <c r="M34" s="5"/>
    </row>
    <row r="35" spans="1:13" x14ac:dyDescent="0.25">
      <c r="A35" s="4"/>
      <c r="B35" s="4"/>
      <c r="C35" s="4"/>
      <c r="D35" s="4"/>
      <c r="E35" s="5"/>
      <c r="F35" s="5"/>
      <c r="G35" s="5"/>
      <c r="H35" s="5"/>
      <c r="I35" s="4"/>
      <c r="J35" s="4"/>
      <c r="K35" s="4"/>
      <c r="L35" s="4"/>
      <c r="M35" s="5"/>
    </row>
    <row r="37" spans="1:13" x14ac:dyDescent="0.25">
      <c r="L37" s="7"/>
    </row>
    <row r="39" spans="1:13" x14ac:dyDescent="0.25">
      <c r="L39" s="7"/>
    </row>
  </sheetData>
  <mergeCells count="18">
    <mergeCell ref="L18:L19"/>
    <mergeCell ref="A18:A19"/>
    <mergeCell ref="B18:B19"/>
    <mergeCell ref="C18:D18"/>
    <mergeCell ref="E3:M3"/>
    <mergeCell ref="A31:M31"/>
    <mergeCell ref="A30:M30"/>
    <mergeCell ref="J12:K12"/>
    <mergeCell ref="B14:L14"/>
    <mergeCell ref="A28:M28"/>
    <mergeCell ref="A29:M29"/>
    <mergeCell ref="M18:M19"/>
    <mergeCell ref="A17:B17"/>
    <mergeCell ref="C17:D17"/>
    <mergeCell ref="H18:H19"/>
    <mergeCell ref="I18:I19"/>
    <mergeCell ref="J18:J19"/>
    <mergeCell ref="K18:K19"/>
  </mergeCells>
  <conditionalFormatting sqref="L20 L26">
    <cfRule type="containsText" dxfId="35" priority="154" operator="containsText" text="НЕ">
      <formula>NOT(ISERROR(SEARCH("НЕ",L20)))</formula>
    </cfRule>
    <cfRule type="containsText" dxfId="34" priority="155" operator="containsText" text="ОДНОРОДНЫЕ">
      <formula>NOT(ISERROR(SEARCH("ОДНОРОДНЫЕ",L20)))</formula>
    </cfRule>
    <cfRule type="containsText" dxfId="33" priority="156" operator="containsText" text="НЕОДНОРОДНЫЕ">
      <formula>NOT(ISERROR(SEARCH("НЕОДНОРОДНЫЕ",L20)))</formula>
    </cfRule>
  </conditionalFormatting>
  <conditionalFormatting sqref="L20 L26">
    <cfRule type="containsText" dxfId="32" priority="151" operator="containsText" text="НЕОДНОРОДНЫЕ">
      <formula>NOT(ISERROR(SEARCH("НЕОДНОРОДНЫЕ",L20)))</formula>
    </cfRule>
    <cfRule type="containsText" dxfId="31" priority="152" operator="containsText" text="ОДНОРОДНЫЕ">
      <formula>NOT(ISERROR(SEARCH("ОДНОРОДНЫЕ",L20)))</formula>
    </cfRule>
    <cfRule type="containsText" dxfId="30" priority="153" operator="containsText" text="НЕОДНОРОДНЫЕ">
      <formula>NOT(ISERROR(SEARCH("НЕОДНОРОДНЫЕ",L20)))</formula>
    </cfRule>
  </conditionalFormatting>
  <conditionalFormatting sqref="L21">
    <cfRule type="containsText" dxfId="29" priority="40" operator="containsText" text="НЕ">
      <formula>NOT(ISERROR(SEARCH("НЕ",L21)))</formula>
    </cfRule>
    <cfRule type="containsText" dxfId="28" priority="41" operator="containsText" text="ОДНОРОДНЫЕ">
      <formula>NOT(ISERROR(SEARCH("ОДНОРОДНЫЕ",L21)))</formula>
    </cfRule>
    <cfRule type="containsText" dxfId="27" priority="42" operator="containsText" text="НЕОДНОРОДНЫЕ">
      <formula>NOT(ISERROR(SEARCH("НЕОДНОРОДНЫЕ",L21)))</formula>
    </cfRule>
  </conditionalFormatting>
  <conditionalFormatting sqref="L21">
    <cfRule type="containsText" dxfId="26" priority="37" operator="containsText" text="НЕОДНОРОДНЫЕ">
      <formula>NOT(ISERROR(SEARCH("НЕОДНОРОДНЫЕ",L21)))</formula>
    </cfRule>
    <cfRule type="containsText" dxfId="25" priority="38" operator="containsText" text="ОДНОРОДНЫЕ">
      <formula>NOT(ISERROR(SEARCH("ОДНОРОДНЫЕ",L21)))</formula>
    </cfRule>
    <cfRule type="containsText" dxfId="24" priority="39" operator="containsText" text="НЕОДНОРОДНЫЕ">
      <formula>NOT(ISERROR(SEARCH("НЕОДНОРОДНЫЕ",L21)))</formula>
    </cfRule>
  </conditionalFormatting>
  <conditionalFormatting sqref="L22">
    <cfRule type="containsText" dxfId="23" priority="34" operator="containsText" text="НЕ">
      <formula>NOT(ISERROR(SEARCH("НЕ",L22)))</formula>
    </cfRule>
    <cfRule type="containsText" dxfId="22" priority="35" operator="containsText" text="ОДНОРОДНЫЕ">
      <formula>NOT(ISERROR(SEARCH("ОДНОРОДНЫЕ",L22)))</formula>
    </cfRule>
    <cfRule type="containsText" dxfId="21" priority="36" operator="containsText" text="НЕОДНОРОДНЫЕ">
      <formula>NOT(ISERROR(SEARCH("НЕОДНОРОДНЫЕ",L22)))</formula>
    </cfRule>
  </conditionalFormatting>
  <conditionalFormatting sqref="L22">
    <cfRule type="containsText" dxfId="20" priority="31" operator="containsText" text="НЕОДНОРОДНЫЕ">
      <formula>NOT(ISERROR(SEARCH("НЕОДНОРОДНЫЕ",L22)))</formula>
    </cfRule>
    <cfRule type="containsText" dxfId="19" priority="32" operator="containsText" text="ОДНОРОДНЫЕ">
      <formula>NOT(ISERROR(SEARCH("ОДНОРОДНЫЕ",L22)))</formula>
    </cfRule>
    <cfRule type="containsText" dxfId="18" priority="33" operator="containsText" text="НЕОДНОРОДНЫЕ">
      <formula>NOT(ISERROR(SEARCH("НЕОДНОРОДНЫЕ",L22)))</formula>
    </cfRule>
  </conditionalFormatting>
  <conditionalFormatting sqref="L23">
    <cfRule type="containsText" dxfId="17" priority="16" operator="containsText" text="НЕ">
      <formula>NOT(ISERROR(SEARCH("НЕ",L23)))</formula>
    </cfRule>
    <cfRule type="containsText" dxfId="16" priority="17" operator="containsText" text="ОДНОРОДНЫЕ">
      <formula>NOT(ISERROR(SEARCH("ОДНОРОДНЫЕ",L23)))</formula>
    </cfRule>
    <cfRule type="containsText" dxfId="15" priority="18" operator="containsText" text="НЕОДНОРОДНЫЕ">
      <formula>NOT(ISERROR(SEARCH("НЕОДНОРОДНЫЕ",L23)))</formula>
    </cfRule>
  </conditionalFormatting>
  <conditionalFormatting sqref="L23">
    <cfRule type="containsText" dxfId="14" priority="13" operator="containsText" text="НЕОДНОРОДНЫЕ">
      <formula>NOT(ISERROR(SEARCH("НЕОДНОРОДНЫЕ",L23)))</formula>
    </cfRule>
    <cfRule type="containsText" dxfId="13" priority="14" operator="containsText" text="ОДНОРОДНЫЕ">
      <formula>NOT(ISERROR(SEARCH("ОДНОРОДНЫЕ",L23)))</formula>
    </cfRule>
    <cfRule type="containsText" dxfId="12" priority="15" operator="containsText" text="НЕОДНОРОДНЫЕ">
      <formula>NOT(ISERROR(SEARCH("НЕОДНОРОДНЫЕ",L23)))</formula>
    </cfRule>
  </conditionalFormatting>
  <conditionalFormatting sqref="L25">
    <cfRule type="containsText" dxfId="11" priority="10" operator="containsText" text="НЕ">
      <formula>NOT(ISERROR(SEARCH("НЕ",L25)))</formula>
    </cfRule>
    <cfRule type="containsText" dxfId="10" priority="11" operator="containsText" text="ОДНОРОДНЫЕ">
      <formula>NOT(ISERROR(SEARCH("ОДНОРОДНЫЕ",L25)))</formula>
    </cfRule>
    <cfRule type="containsText" dxfId="9" priority="12" operator="containsText" text="НЕОДНОРОДНЫЕ">
      <formula>NOT(ISERROR(SEARCH("НЕОДНОРОДНЫЕ",L25)))</formula>
    </cfRule>
  </conditionalFormatting>
  <conditionalFormatting sqref="L25">
    <cfRule type="containsText" dxfId="8" priority="7" operator="containsText" text="НЕОДНОРОДНЫЕ">
      <formula>NOT(ISERROR(SEARCH("НЕОДНОРОДНЫЕ",L25)))</formula>
    </cfRule>
    <cfRule type="containsText" dxfId="7" priority="8" operator="containsText" text="ОДНОРОДНЫЕ">
      <formula>NOT(ISERROR(SEARCH("ОДНОРОДНЫЕ",L25)))</formula>
    </cfRule>
    <cfRule type="containsText" dxfId="6" priority="9" operator="containsText" text="НЕОДНОРОДНЫЕ">
      <formula>NOT(ISERROR(SEARCH("НЕОДНОРОДНЫЕ",L25)))</formula>
    </cfRule>
  </conditionalFormatting>
  <conditionalFormatting sqref="L24">
    <cfRule type="containsText" dxfId="5" priority="4" operator="containsText" text="НЕ">
      <formula>NOT(ISERROR(SEARCH("НЕ",L24)))</formula>
    </cfRule>
    <cfRule type="containsText" dxfId="4" priority="5" operator="containsText" text="ОДНОРОДНЫЕ">
      <formula>NOT(ISERROR(SEARCH("ОДНОРОДНЫЕ",L24)))</formula>
    </cfRule>
    <cfRule type="containsText" dxfId="3" priority="6" operator="containsText" text="НЕОДНОРОДНЫЕ">
      <formula>NOT(ISERROR(SEARCH("НЕОДНОРОДНЫЕ",L24)))</formula>
    </cfRule>
  </conditionalFormatting>
  <conditionalFormatting sqref="L24">
    <cfRule type="containsText" dxfId="2" priority="1" operator="containsText" text="НЕОДНОРОДНЫЕ">
      <formula>NOT(ISERROR(SEARCH("НЕОДНОРОДНЫЕ",L24)))</formula>
    </cfRule>
    <cfRule type="containsText" dxfId="1" priority="2" operator="containsText" text="ОДНОРОДНЫЕ">
      <formula>NOT(ISERROR(SEARCH("ОДНОРОДНЫЕ",L24)))</formula>
    </cfRule>
    <cfRule type="containsText" dxfId="0" priority="3" operator="containsText" text="НЕОДНОРОДНЫЕ">
      <formula>NOT(ISERROR(SEARCH("НЕОДНОРОДНЫЕ",L24)))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2024-12-08T09:21:42Z</dcterms:modified>
</cp:coreProperties>
</file>