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Q19" i="1" s="1"/>
  <c r="M19" i="1"/>
  <c r="N19" i="1"/>
  <c r="L20" i="1"/>
  <c r="Q20" i="1" s="1"/>
  <c r="M20" i="1"/>
  <c r="N20" i="1"/>
  <c r="L21" i="1"/>
  <c r="Q21" i="1" s="1"/>
  <c r="M21" i="1"/>
  <c r="N21" i="1"/>
  <c r="O21" i="1" l="1"/>
  <c r="P21" i="1" s="1"/>
  <c r="O19" i="1"/>
  <c r="P19" i="1" s="1"/>
  <c r="C16" i="1"/>
  <c r="O20" i="1"/>
  <c r="P20" i="1" s="1"/>
</calcChain>
</file>

<file path=xl/sharedStrings.xml><?xml version="1.0" encoding="utf-8"?>
<sst xmlns="http://schemas.openxmlformats.org/spreadsheetml/2006/main" count="52" uniqueCount="40">
  <si>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</si>
  <si>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</si>
  <si>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</si>
  <si>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</si>
  <si>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</si>
  <si>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</si>
  <si>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</si>
  <si>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</si>
  <si>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</si>
  <si>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</si>
  <si>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</si>
  <si>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</si>
  <si>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</si>
  <si>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</si>
  <si>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</si>
  <si>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</si>
  <si>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</si>
  <si>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</si>
  <si>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</si>
  <si>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</si>
  <si>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</si>
  <si>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</si>
  <si>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</si>
  <si>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</si>
  <si>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</si>
  <si>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</si>
  <si>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</si>
  <si>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</si>
  <si>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</si>
  <si>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</si>
  <si>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</si>
  <si>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</si>
  <si>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</si>
  <si>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№ 022-24</t>
  </si>
  <si>
    <t>на поставку лекарственных препаратов группы средства питания</t>
  </si>
  <si>
    <t>Смесь энтеральная</t>
  </si>
  <si>
    <t>Интернет ресурс от 26/03/2024</t>
  </si>
  <si>
    <t>Начальная (максимальная) цена договора устанавливается в размере 257797,30 руб. (двести пятьдесят семь тысяч семьсот девяносто семь рублей тридцать копеек)</t>
  </si>
  <si>
    <t>Система электронного заказа "ФармКомандир"  26.03.2024</t>
  </si>
  <si>
    <t>КП вх. 262/вс от 26.03.2024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</si>
</sst>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5" zoomScaleNormal="85" zoomScalePageLayoutView="70" workbookViewId="0">
      <selection activeCell="M28" sqref="M28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9" width="18.85546875" style="1" customWidth="1"/>
    <col min="10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0" customWidth="1"/>
    <col min="14" max="14" width="12.5703125" style="10" customWidth="1"/>
    <col min="15" max="15" width="10.28515625" style="10" customWidth="1"/>
    <col min="16" max="16" width="22.42578125" style="10" bestFit="1" customWidth="1"/>
    <col min="17" max="17" width="17.5703125" style="1" customWidth="1"/>
    <col min="18" max="18" width="10.7109375" style="10" bestFit="1" customWidth="1"/>
    <col min="19" max="19" width="11.28515625" style="10" bestFit="1" customWidth="1"/>
    <col min="20" max="20" width="10.7109375" style="10" bestFit="1" customWidth="1"/>
    <col min="21" max="21" width="11.7109375" style="10" bestFit="1" customWidth="1"/>
    <col min="22" max="22" width="10.7109375" style="10" bestFit="1" customWidth="1"/>
    <col min="23" max="16384" width="9.140625" style="10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25" t="s">
        <v>34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x14ac:dyDescent="0.25">
      <c r="G4" s="19"/>
      <c r="H4" s="19"/>
      <c r="I4" s="19"/>
      <c r="J4" s="19"/>
      <c r="K4" s="19"/>
      <c r="L4" s="19"/>
      <c r="M4" s="21"/>
      <c r="N4" s="21"/>
      <c r="O4" s="21"/>
      <c r="P4" s="21"/>
      <c r="Q4" s="5" t="s">
        <v>22</v>
      </c>
    </row>
    <row r="5" spans="1:17" x14ac:dyDescent="0.25">
      <c r="G5" s="19"/>
      <c r="H5" s="19"/>
      <c r="I5" s="19"/>
      <c r="J5" s="19"/>
      <c r="K5" s="19"/>
      <c r="L5" s="19"/>
      <c r="M5" s="21"/>
      <c r="N5" s="21"/>
      <c r="O5" s="21"/>
      <c r="P5" s="21"/>
      <c r="Q5" s="5" t="s">
        <v>21</v>
      </c>
    </row>
    <row r="6" spans="1:17" ht="14.45" customHeight="1" x14ac:dyDescent="0.25">
      <c r="G6" s="19"/>
      <c r="H6" s="19"/>
      <c r="I6" s="19"/>
      <c r="J6" s="19"/>
      <c r="K6" s="19"/>
      <c r="L6" s="19"/>
      <c r="M6" s="21"/>
      <c r="N6" s="21"/>
      <c r="O6" s="21"/>
      <c r="P6" s="21"/>
      <c r="Q6" s="5" t="s">
        <v>33</v>
      </c>
    </row>
    <row r="7" spans="1:17" x14ac:dyDescent="0.25">
      <c r="G7" s="19"/>
      <c r="H7" s="19"/>
      <c r="I7" s="19"/>
      <c r="J7" s="19"/>
      <c r="K7" s="19"/>
      <c r="L7" s="19"/>
      <c r="M7" s="21"/>
      <c r="N7" s="21"/>
      <c r="O7" s="21"/>
      <c r="P7" s="21"/>
      <c r="Q7" s="3" t="s">
        <v>13</v>
      </c>
    </row>
    <row r="8" spans="1:17" x14ac:dyDescent="0.25">
      <c r="Q8" s="20" t="s">
        <v>16</v>
      </c>
    </row>
    <row r="9" spans="1:17" x14ac:dyDescent="0.25">
      <c r="Q9" s="20" t="s">
        <v>14</v>
      </c>
    </row>
    <row r="11" spans="1:17" ht="28.9" customHeight="1" x14ac:dyDescent="0.25">
      <c r="N11" s="28" t="s">
        <v>30</v>
      </c>
      <c r="O11" s="28"/>
      <c r="P11" s="21"/>
      <c r="Q11" s="19" t="s">
        <v>31</v>
      </c>
    </row>
    <row r="13" spans="1:17" x14ac:dyDescent="0.25">
      <c r="B13" s="32" t="s">
        <v>15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7" hidden="1" x14ac:dyDescent="0.25"/>
    <row r="16" spans="1:17" ht="68.25" customHeight="1" x14ac:dyDescent="0.25">
      <c r="A16" s="36" t="s">
        <v>11</v>
      </c>
      <c r="B16" s="37"/>
      <c r="C16" s="38">
        <f>SUM(Q19:Q21)</f>
        <v>257797.30000000002</v>
      </c>
      <c r="D16" s="37"/>
      <c r="E16" s="7" t="s">
        <v>39</v>
      </c>
      <c r="F16" s="43" t="s">
        <v>38</v>
      </c>
      <c r="G16" s="7" t="s">
        <v>36</v>
      </c>
      <c r="H16" s="7" t="s">
        <v>36</v>
      </c>
      <c r="I16" s="42" t="s">
        <v>36</v>
      </c>
      <c r="J16" s="9"/>
      <c r="K16" s="7"/>
      <c r="L16" s="11"/>
      <c r="M16" s="13"/>
      <c r="N16" s="13"/>
      <c r="O16" s="13"/>
      <c r="P16" s="13"/>
      <c r="Q16" s="11"/>
    </row>
    <row r="17" spans="1:19" ht="30" customHeight="1" x14ac:dyDescent="0.25">
      <c r="A17" s="26" t="s">
        <v>0</v>
      </c>
      <c r="B17" s="26" t="s">
        <v>1</v>
      </c>
      <c r="C17" s="26" t="s">
        <v>2</v>
      </c>
      <c r="D17" s="26"/>
      <c r="E17" s="9" t="s">
        <v>23</v>
      </c>
      <c r="F17" s="9" t="s">
        <v>24</v>
      </c>
      <c r="G17" s="9" t="s">
        <v>25</v>
      </c>
      <c r="H17" s="11" t="s">
        <v>26</v>
      </c>
      <c r="I17" s="11" t="s">
        <v>27</v>
      </c>
      <c r="J17" s="11" t="s">
        <v>28</v>
      </c>
      <c r="K17" s="11" t="s">
        <v>29</v>
      </c>
      <c r="L17" s="39" t="s">
        <v>12</v>
      </c>
      <c r="M17" s="26" t="s">
        <v>8</v>
      </c>
      <c r="N17" s="26" t="s">
        <v>9</v>
      </c>
      <c r="O17" s="26" t="s">
        <v>10</v>
      </c>
      <c r="P17" s="26" t="s">
        <v>6</v>
      </c>
      <c r="Q17" s="35" t="s">
        <v>7</v>
      </c>
    </row>
    <row r="18" spans="1:19" x14ac:dyDescent="0.25">
      <c r="A18" s="27"/>
      <c r="B18" s="27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40"/>
      <c r="M18" s="26"/>
      <c r="N18" s="26"/>
      <c r="O18" s="26"/>
      <c r="P18" s="26"/>
      <c r="Q18" s="35"/>
    </row>
    <row r="19" spans="1:19" s="16" customFormat="1" x14ac:dyDescent="0.25">
      <c r="A19" s="23">
        <v>1</v>
      </c>
      <c r="B19" s="8" t="s">
        <v>35</v>
      </c>
      <c r="C19" s="22" t="s">
        <v>32</v>
      </c>
      <c r="D19" s="41">
        <v>60</v>
      </c>
      <c r="E19" s="9">
        <v>1190.28</v>
      </c>
      <c r="F19" s="9"/>
      <c r="G19" s="9">
        <v>1308</v>
      </c>
      <c r="H19" s="9"/>
      <c r="I19" s="9">
        <v>1308</v>
      </c>
      <c r="J19" s="9"/>
      <c r="K19" s="18"/>
      <c r="L19" s="17">
        <f t="shared" ref="L19:L21" si="0">AVERAGE(E19:K19)</f>
        <v>1268.76</v>
      </c>
      <c r="M19" s="15">
        <f t="shared" ref="M19:M21" si="1" xml:space="preserve"> COUNT(E19:K19)</f>
        <v>3</v>
      </c>
      <c r="N19" s="15">
        <f t="shared" ref="N19:N21" si="2">STDEV(E19:K19)</f>
        <v>67.96567368900277</v>
      </c>
      <c r="O19" s="15">
        <f t="shared" ref="O19:O21" si="3">N19/L19*100</f>
        <v>5.3568581677387979</v>
      </c>
      <c r="P19" s="15" t="str">
        <f t="shared" ref="P19:P21" si="4">IF(O19&lt;33,"ОДНОРОДНЫЕ","НЕОДНОРОДНЫЕ")</f>
        <v>ОДНОРОДНЫЕ</v>
      </c>
      <c r="Q19" s="17">
        <f t="shared" ref="Q19:Q21" si="5">D19*L19</f>
        <v>76125.600000000006</v>
      </c>
    </row>
    <row r="20" spans="1:19" s="16" customFormat="1" x14ac:dyDescent="0.25">
      <c r="A20" s="23">
        <v>2</v>
      </c>
      <c r="B20" s="8" t="s">
        <v>35</v>
      </c>
      <c r="C20" s="22" t="s">
        <v>32</v>
      </c>
      <c r="D20" s="41">
        <v>50</v>
      </c>
      <c r="E20" s="9">
        <v>1097</v>
      </c>
      <c r="F20" s="9">
        <v>1231.51</v>
      </c>
      <c r="G20" s="9"/>
      <c r="H20" s="9">
        <v>1104</v>
      </c>
      <c r="I20" s="9"/>
      <c r="J20" s="9"/>
      <c r="K20" s="18"/>
      <c r="L20" s="17">
        <f t="shared" si="0"/>
        <v>1144.17</v>
      </c>
      <c r="M20" s="15">
        <f t="shared" si="1"/>
        <v>3</v>
      </c>
      <c r="N20" s="15">
        <f t="shared" si="2"/>
        <v>75.719592576822535</v>
      </c>
      <c r="O20" s="15">
        <f t="shared" si="3"/>
        <v>6.6178620814059563</v>
      </c>
      <c r="P20" s="15" t="str">
        <f t="shared" si="4"/>
        <v>ОДНОРОДНЫЕ</v>
      </c>
      <c r="Q20" s="17">
        <f t="shared" si="5"/>
        <v>57208.5</v>
      </c>
    </row>
    <row r="21" spans="1:19" s="16" customFormat="1" x14ac:dyDescent="0.25">
      <c r="A21" s="22">
        <v>3</v>
      </c>
      <c r="B21" s="24" t="s">
        <v>35</v>
      </c>
      <c r="C21" s="22" t="s">
        <v>32</v>
      </c>
      <c r="D21" s="41">
        <v>60</v>
      </c>
      <c r="E21" s="9">
        <v>2119.6</v>
      </c>
      <c r="F21" s="9">
        <v>2150.56</v>
      </c>
      <c r="G21" s="9"/>
      <c r="H21" s="9">
        <v>1953</v>
      </c>
      <c r="I21" s="9"/>
      <c r="J21" s="9"/>
      <c r="K21" s="18"/>
      <c r="L21" s="17">
        <f t="shared" si="0"/>
        <v>2074.3866666666668</v>
      </c>
      <c r="M21" s="15">
        <f t="shared" si="1"/>
        <v>3</v>
      </c>
      <c r="N21" s="15">
        <f t="shared" si="2"/>
        <v>106.25757635732769</v>
      </c>
      <c r="O21" s="15">
        <f t="shared" si="3"/>
        <v>5.1223611328004273</v>
      </c>
      <c r="P21" s="15" t="str">
        <f t="shared" si="4"/>
        <v>ОДНОРОДНЫЕ</v>
      </c>
      <c r="Q21" s="17">
        <f t="shared" si="5"/>
        <v>124463.20000000001</v>
      </c>
    </row>
    <row r="22" spans="1:19" x14ac:dyDescent="0.25">
      <c r="E22" s="10"/>
      <c r="F22" s="10"/>
      <c r="G22" s="10"/>
      <c r="R22" s="6"/>
      <c r="S22" s="1"/>
    </row>
    <row r="23" spans="1:19" x14ac:dyDescent="0.25">
      <c r="A23" s="33" t="s">
        <v>18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9" x14ac:dyDescent="0.25">
      <c r="A24" s="34" t="s">
        <v>17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9" ht="1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9" s="21" customFormat="1" x14ac:dyDescent="0.25">
      <c r="A26" s="29" t="s">
        <v>37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2"/>
      <c r="S26" s="2"/>
    </row>
    <row r="27" spans="1:19" x14ac:dyDescent="0.25">
      <c r="P27" s="6"/>
    </row>
    <row r="32" spans="1:19" x14ac:dyDescent="0.25">
      <c r="P32" s="6"/>
    </row>
  </sheetData>
  <mergeCells count="18">
    <mergeCell ref="P17:P18"/>
    <mergeCell ref="A17:A18"/>
    <mergeCell ref="G3:Q3"/>
    <mergeCell ref="B17:B18"/>
    <mergeCell ref="C17:D17"/>
    <mergeCell ref="N11:O11"/>
    <mergeCell ref="A26:Q26"/>
    <mergeCell ref="A25:Q25"/>
    <mergeCell ref="B13:P13"/>
    <mergeCell ref="A23:Q23"/>
    <mergeCell ref="A24:Q24"/>
    <mergeCell ref="Q17:Q18"/>
    <mergeCell ref="A16:B16"/>
    <mergeCell ref="C16:D16"/>
    <mergeCell ref="L17:L18"/>
    <mergeCell ref="M17:M18"/>
    <mergeCell ref="N17:N18"/>
    <mergeCell ref="O17:O18"/>
  </mergeCells>
  <conditionalFormatting sqref="P19:P21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:P21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2024-04-03T00:30:07Z</dcterms:modified>
</cp:coreProperties>
</file>