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32" i="1" l="1"/>
  <c r="M32" i="1" s="1"/>
  <c r="I32" i="1"/>
  <c r="J32" i="1"/>
  <c r="H33" i="1"/>
  <c r="M33" i="1" s="1"/>
  <c r="I33" i="1"/>
  <c r="J33" i="1"/>
  <c r="H20" i="1"/>
  <c r="M20" i="1" s="1"/>
  <c r="I20" i="1"/>
  <c r="J20" i="1"/>
  <c r="K20" i="1" s="1"/>
  <c r="L20" i="1" s="1"/>
  <c r="H21" i="1"/>
  <c r="M21" i="1" s="1"/>
  <c r="I21" i="1"/>
  <c r="J21" i="1"/>
  <c r="H22" i="1"/>
  <c r="M22" i="1" s="1"/>
  <c r="I22" i="1"/>
  <c r="J22" i="1"/>
  <c r="H23" i="1"/>
  <c r="M23" i="1" s="1"/>
  <c r="I23" i="1"/>
  <c r="J23" i="1"/>
  <c r="K23" i="1" s="1"/>
  <c r="L23" i="1" s="1"/>
  <c r="H24" i="1"/>
  <c r="M24" i="1" s="1"/>
  <c r="I24" i="1"/>
  <c r="J24" i="1"/>
  <c r="H25" i="1"/>
  <c r="M25" i="1" s="1"/>
  <c r="I25" i="1"/>
  <c r="J25" i="1"/>
  <c r="K25" i="1" s="1"/>
  <c r="L25" i="1" s="1"/>
  <c r="H26" i="1"/>
  <c r="M26" i="1" s="1"/>
  <c r="I26" i="1"/>
  <c r="J26" i="1"/>
  <c r="K26" i="1" s="1"/>
  <c r="L26" i="1" s="1"/>
  <c r="H27" i="1"/>
  <c r="M27" i="1" s="1"/>
  <c r="I27" i="1"/>
  <c r="J27" i="1"/>
  <c r="K27" i="1" s="1"/>
  <c r="L27" i="1" s="1"/>
  <c r="H28" i="1"/>
  <c r="M28" i="1" s="1"/>
  <c r="I28" i="1"/>
  <c r="J28" i="1"/>
  <c r="H29" i="1"/>
  <c r="M29" i="1" s="1"/>
  <c r="I29" i="1"/>
  <c r="J29" i="1"/>
  <c r="K29" i="1" s="1"/>
  <c r="L29" i="1" s="1"/>
  <c r="H30" i="1"/>
  <c r="M30" i="1" s="1"/>
  <c r="I30" i="1"/>
  <c r="J30" i="1"/>
  <c r="H31" i="1"/>
  <c r="M31" i="1" s="1"/>
  <c r="I31" i="1"/>
  <c r="J31" i="1"/>
  <c r="K31" i="1" s="1"/>
  <c r="L31" i="1" s="1"/>
  <c r="H34" i="1"/>
  <c r="M34" i="1" s="1"/>
  <c r="I34" i="1"/>
  <c r="J34" i="1"/>
  <c r="K34" i="1" s="1"/>
  <c r="L34" i="1" s="1"/>
  <c r="K33" i="1" l="1"/>
  <c r="L33" i="1" s="1"/>
  <c r="K22" i="1"/>
  <c r="L22" i="1" s="1"/>
  <c r="K32" i="1"/>
  <c r="L32" i="1" s="1"/>
  <c r="K30" i="1"/>
  <c r="L30" i="1" s="1"/>
  <c r="K21" i="1"/>
  <c r="L21" i="1" s="1"/>
  <c r="K28" i="1"/>
  <c r="L28" i="1" s="1"/>
  <c r="M35" i="1"/>
  <c r="K24" i="1"/>
  <c r="L24" i="1" s="1"/>
  <c r="C17" i="1"/>
  <c r="F35" i="1"/>
  <c r="G35" i="1"/>
  <c r="E35" i="1"/>
</calcChain>
</file>

<file path=xl/sharedStrings.xml><?xml version="1.0" encoding="utf-8"?>
<sst xmlns="http://schemas.openxmlformats.org/spreadsheetml/2006/main" count="66" uniqueCount="51">
  <si>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</si>
  <si>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</si>
  <si>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</si>
  <si>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</si>
  <si>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</si>
  <si>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</si>
  <si>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</si>
  <si>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</si>
  <si>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</si>
  <si>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</si>
  <si>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</si>
  <si>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</si>
  <si>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</si>
  <si>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</si>
  <si>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</si>
  <si>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</si>
  <si>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</si>
  <si>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</si>
  <si>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</si>
  <si>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</si>
  <si>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</si>
  <si>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</si>
  <si>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</si>
  <si>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</si>
  <si>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</si>
  <si>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</si>
  <si>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</si>
  <si>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</si>
  <si>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шт</t>
  </si>
  <si>
    <t>№ 020-24</t>
  </si>
  <si>
    <t>на поставку расходных материалов из полимеров</t>
  </si>
  <si>
    <t>Пенал для лекарственных препаратов и кассетница (подставка) для хранения пеналов</t>
  </si>
  <si>
    <t>Трубка (зонд) желудочный 110 см СН20</t>
  </si>
  <si>
    <t>Канюля назальная кислородная</t>
  </si>
  <si>
    <t>Кружка Эсмарха</t>
  </si>
  <si>
    <t>Зеркало носовое полимерное</t>
  </si>
  <si>
    <t>Воронка ушная полимерная</t>
  </si>
  <si>
    <t>Бахилы медицинские одноразовые</t>
  </si>
  <si>
    <t>Фартук полиэтиленовый ПНД</t>
  </si>
  <si>
    <t>Клеенка подкладная с пвх (поливинилхлоридным) покрытием</t>
  </si>
  <si>
    <t>Мочеприемник мужской (полупрозрачный, полимерный с крышкой)</t>
  </si>
  <si>
    <t>Наконечник для кружки Эсмарха</t>
  </si>
  <si>
    <t>Нарукавники одноразовые из полиэтилена</t>
  </si>
  <si>
    <t>Жгут фиксирующий резиновый в текстильной оплетке</t>
  </si>
  <si>
    <t>Зонд назогастральный/орогастральный</t>
  </si>
  <si>
    <t>Набор для постановки клизмы</t>
  </si>
  <si>
    <t>пара</t>
  </si>
  <si>
    <t>вх. № 207 от 30.01.2024</t>
  </si>
  <si>
    <t>вх. № 206 от 30.01.2024</t>
  </si>
  <si>
    <t>вх. № 205 от 30.01.2024</t>
  </si>
  <si>
    <t>Исходя из имеющегося у Заказчика объёма финансового обеспечения для осуществления закупки НМЦД устанавливается в размере 1215902 руб. (один миллион двести пятнадцать тысяч девятьсот два рубля 00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</si>
</sst>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3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</cellXfs>
  <cellStyles count="1">
    <cellStyle name="Обычный" xfId="0" builtinId="0"/>
  </cellStyles>
  <dxfs count="8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tabSelected="1" zoomScale="85" zoomScaleNormal="85" zoomScalePageLayoutView="70" workbookViewId="0">
      <selection activeCell="G23" sqref="G23"/>
    </sheetView>
  </sheetViews>
  <sheetFormatPr defaultRowHeight="15" x14ac:dyDescent="0.25"/>
  <cols>
    <col min="1" max="1" width="6.140625" style="15" bestFit="1" customWidth="1"/>
    <col min="2" max="2" width="44.140625" style="15" bestFit="1" customWidth="1"/>
    <col min="3" max="3" width="7.85546875" style="15" bestFit="1" customWidth="1"/>
    <col min="4" max="4" width="7.7109375" style="15" bestFit="1" customWidth="1"/>
    <col min="5" max="5" width="16.5703125" style="1" customWidth="1"/>
    <col min="6" max="6" width="16.28515625" style="1" customWidth="1"/>
    <col min="7" max="7" width="15.42578125" style="1" customWidth="1"/>
    <col min="8" max="8" width="13.7109375" style="1" customWidth="1"/>
    <col min="9" max="9" width="9.42578125" style="15" customWidth="1"/>
    <col min="10" max="10" width="12.5703125" style="15" customWidth="1"/>
    <col min="11" max="11" width="10.28515625" style="15" customWidth="1"/>
    <col min="12" max="12" width="22.42578125" style="15" bestFit="1" customWidth="1"/>
    <col min="13" max="13" width="17.5703125" style="1" customWidth="1"/>
    <col min="14" max="14" width="9.140625" style="15"/>
    <col min="15" max="15" width="9.7109375" style="15" bestFit="1" customWidth="1"/>
    <col min="16" max="16" width="10.7109375" style="15" bestFit="1" customWidth="1"/>
    <col min="17" max="17" width="11.7109375" style="15" bestFit="1" customWidth="1"/>
    <col min="18" max="18" width="10.7109375" style="15" bestFit="1" customWidth="1"/>
    <col min="19" max="16384" width="9.140625" style="15"/>
  </cols>
  <sheetData>
    <row r="1" spans="2:13" x14ac:dyDescent="0.25">
      <c r="M1" s="11" t="s">
        <v>21</v>
      </c>
    </row>
    <row r="2" spans="2:13" ht="14.45" customHeight="1" x14ac:dyDescent="0.25">
      <c r="E2" s="8"/>
      <c r="F2" s="8"/>
      <c r="G2" s="8"/>
      <c r="H2" s="8"/>
      <c r="I2" s="6"/>
      <c r="J2" s="6"/>
      <c r="K2" s="6"/>
      <c r="L2" s="6"/>
      <c r="M2" s="12" t="s">
        <v>22</v>
      </c>
    </row>
    <row r="3" spans="2:13" x14ac:dyDescent="0.25">
      <c r="E3" s="49" t="s">
        <v>30</v>
      </c>
      <c r="F3" s="49"/>
      <c r="G3" s="49"/>
      <c r="H3" s="49"/>
      <c r="I3" s="49"/>
      <c r="J3" s="49"/>
      <c r="K3" s="49"/>
      <c r="L3" s="49"/>
      <c r="M3" s="49"/>
    </row>
    <row r="4" spans="2:13" x14ac:dyDescent="0.25">
      <c r="E4" s="8"/>
      <c r="F4" s="8"/>
      <c r="G4" s="8"/>
      <c r="H4" s="8"/>
      <c r="I4" s="6"/>
      <c r="J4" s="6"/>
      <c r="K4" s="6"/>
      <c r="L4" s="6"/>
      <c r="M4" s="12" t="s">
        <v>24</v>
      </c>
    </row>
    <row r="5" spans="2:13" x14ac:dyDescent="0.25">
      <c r="E5" s="8"/>
      <c r="F5" s="8"/>
      <c r="G5" s="8"/>
      <c r="H5" s="8"/>
      <c r="I5" s="6"/>
      <c r="J5" s="6"/>
      <c r="K5" s="6"/>
      <c r="L5" s="6"/>
      <c r="M5" s="12" t="s">
        <v>23</v>
      </c>
    </row>
    <row r="6" spans="2:13" ht="14.45" customHeight="1" x14ac:dyDescent="0.25">
      <c r="E6" s="8"/>
      <c r="F6" s="8"/>
      <c r="G6" s="8"/>
      <c r="H6" s="8"/>
      <c r="I6" s="6"/>
      <c r="J6" s="6"/>
      <c r="K6" s="6"/>
      <c r="L6" s="6"/>
      <c r="M6" s="12" t="s">
        <v>29</v>
      </c>
    </row>
    <row r="7" spans="2:13" x14ac:dyDescent="0.25">
      <c r="G7" s="8"/>
      <c r="H7" s="8"/>
      <c r="I7" s="6"/>
      <c r="J7" s="6"/>
      <c r="K7" s="6"/>
      <c r="L7" s="6"/>
      <c r="M7" s="8"/>
    </row>
    <row r="8" spans="2:13" x14ac:dyDescent="0.25">
      <c r="G8" s="8"/>
      <c r="H8" s="8"/>
      <c r="I8" s="6"/>
      <c r="J8" s="6"/>
      <c r="K8" s="6"/>
      <c r="L8" s="6"/>
      <c r="M8" s="9" t="s">
        <v>13</v>
      </c>
    </row>
    <row r="9" spans="2:13" x14ac:dyDescent="0.25">
      <c r="M9" s="2" t="s">
        <v>18</v>
      </c>
    </row>
    <row r="10" spans="2:13" x14ac:dyDescent="0.25">
      <c r="M10" s="2" t="s">
        <v>14</v>
      </c>
    </row>
    <row r="12" spans="2:13" ht="28.9" customHeight="1" x14ac:dyDescent="0.25">
      <c r="J12" s="37" t="s">
        <v>17</v>
      </c>
      <c r="K12" s="37"/>
      <c r="M12" s="1" t="s">
        <v>15</v>
      </c>
    </row>
    <row r="14" spans="2:13" x14ac:dyDescent="0.25">
      <c r="B14" s="37" t="s">
        <v>16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</row>
    <row r="15" spans="2:13" hidden="1" x14ac:dyDescent="0.25"/>
    <row r="17" spans="1:13" ht="54.6" customHeight="1" x14ac:dyDescent="0.25">
      <c r="A17" s="41" t="s">
        <v>11</v>
      </c>
      <c r="B17" s="42"/>
      <c r="C17" s="43">
        <f>SUM(M20:M34)</f>
        <v>1259864.3333333333</v>
      </c>
      <c r="D17" s="44"/>
      <c r="E17" s="25" t="s">
        <v>47</v>
      </c>
      <c r="F17" s="25" t="s">
        <v>48</v>
      </c>
      <c r="G17" s="25" t="s">
        <v>49</v>
      </c>
      <c r="H17" s="16"/>
      <c r="I17" s="13"/>
      <c r="J17" s="13"/>
      <c r="K17" s="13"/>
      <c r="L17" s="13"/>
      <c r="M17" s="16"/>
    </row>
    <row r="18" spans="1:13" ht="30" customHeight="1" x14ac:dyDescent="0.25">
      <c r="A18" s="47" t="s">
        <v>0</v>
      </c>
      <c r="B18" s="47" t="s">
        <v>1</v>
      </c>
      <c r="C18" s="47" t="s">
        <v>2</v>
      </c>
      <c r="D18" s="47"/>
      <c r="E18" s="16" t="s">
        <v>25</v>
      </c>
      <c r="F18" s="16" t="s">
        <v>26</v>
      </c>
      <c r="G18" s="16" t="s">
        <v>27</v>
      </c>
      <c r="H18" s="45" t="s">
        <v>12</v>
      </c>
      <c r="I18" s="47" t="s">
        <v>8</v>
      </c>
      <c r="J18" s="47" t="s">
        <v>9</v>
      </c>
      <c r="K18" s="47" t="s">
        <v>10</v>
      </c>
      <c r="L18" s="47" t="s">
        <v>6</v>
      </c>
      <c r="M18" s="40" t="s">
        <v>7</v>
      </c>
    </row>
    <row r="19" spans="1:13" x14ac:dyDescent="0.25">
      <c r="A19" s="48"/>
      <c r="B19" s="48"/>
      <c r="C19" s="14" t="s">
        <v>3</v>
      </c>
      <c r="D19" s="14" t="s">
        <v>4</v>
      </c>
      <c r="E19" s="17" t="s">
        <v>5</v>
      </c>
      <c r="F19" s="16" t="s">
        <v>5</v>
      </c>
      <c r="G19" s="16" t="s">
        <v>5</v>
      </c>
      <c r="H19" s="46"/>
      <c r="I19" s="47"/>
      <c r="J19" s="47"/>
      <c r="K19" s="47"/>
      <c r="L19" s="47"/>
      <c r="M19" s="40"/>
    </row>
    <row r="20" spans="1:13" s="27" customFormat="1" ht="30" x14ac:dyDescent="0.25">
      <c r="A20" s="4">
        <v>1</v>
      </c>
      <c r="B20" s="50" t="s">
        <v>31</v>
      </c>
      <c r="C20" s="29" t="s">
        <v>28</v>
      </c>
      <c r="D20" s="33">
        <v>100</v>
      </c>
      <c r="E20" s="32">
        <v>3400</v>
      </c>
      <c r="F20" s="20">
        <v>3190</v>
      </c>
      <c r="G20" s="28">
        <v>3480</v>
      </c>
      <c r="H20" s="28">
        <f t="shared" ref="H20:H21" si="0">AVERAGE(E20:G20)</f>
        <v>3356.6666666666665</v>
      </c>
      <c r="I20" s="26">
        <f t="shared" ref="I20:I21" si="1" xml:space="preserve"> COUNT(E20:G20)</f>
        <v>3</v>
      </c>
      <c r="J20" s="26">
        <f t="shared" ref="J20:J21" si="2">STDEV(E20:G20)</f>
        <v>149.77761292440647</v>
      </c>
      <c r="K20" s="26">
        <f t="shared" ref="K20:K21" si="3">J20/H20*100</f>
        <v>4.4620937316109179</v>
      </c>
      <c r="L20" s="26" t="str">
        <f t="shared" ref="L20:L21" si="4">IF(K20&lt;33,"ОДНОРОДНЫЕ","НЕОДНОРОДНЫЕ")</f>
        <v>ОДНОРОДНЫЕ</v>
      </c>
      <c r="M20" s="28">
        <f t="shared" ref="M20:M21" si="5">D20*H20</f>
        <v>335666.66666666663</v>
      </c>
    </row>
    <row r="21" spans="1:13" s="27" customFormat="1" x14ac:dyDescent="0.25">
      <c r="A21" s="4">
        <v>2</v>
      </c>
      <c r="B21" s="50" t="s">
        <v>32</v>
      </c>
      <c r="C21" s="29" t="s">
        <v>28</v>
      </c>
      <c r="D21" s="33">
        <v>2000</v>
      </c>
      <c r="E21" s="32">
        <v>48</v>
      </c>
      <c r="F21" s="20">
        <v>45</v>
      </c>
      <c r="G21" s="28">
        <v>48</v>
      </c>
      <c r="H21" s="28">
        <f t="shared" si="0"/>
        <v>47</v>
      </c>
      <c r="I21" s="26">
        <f t="shared" si="1"/>
        <v>3</v>
      </c>
      <c r="J21" s="26">
        <f t="shared" si="2"/>
        <v>1.7320508075688772</v>
      </c>
      <c r="K21" s="26">
        <f t="shared" si="3"/>
        <v>3.6852144841891006</v>
      </c>
      <c r="L21" s="26" t="str">
        <f t="shared" si="4"/>
        <v>ОДНОРОДНЫЕ</v>
      </c>
      <c r="M21" s="28">
        <f t="shared" si="5"/>
        <v>94000</v>
      </c>
    </row>
    <row r="22" spans="1:13" s="27" customFormat="1" x14ac:dyDescent="0.25">
      <c r="A22" s="4">
        <v>3</v>
      </c>
      <c r="B22" s="50" t="s">
        <v>33</v>
      </c>
      <c r="C22" s="29" t="s">
        <v>28</v>
      </c>
      <c r="D22" s="33">
        <v>1500</v>
      </c>
      <c r="E22" s="20">
        <v>105</v>
      </c>
      <c r="F22" s="20">
        <v>99</v>
      </c>
      <c r="G22" s="28">
        <v>106.5</v>
      </c>
      <c r="H22" s="28">
        <f t="shared" ref="H22:H25" si="6">AVERAGE(E22:G22)</f>
        <v>103.5</v>
      </c>
      <c r="I22" s="26">
        <f t="shared" ref="I22:I25" si="7" xml:space="preserve"> COUNT(E22:G22)</f>
        <v>3</v>
      </c>
      <c r="J22" s="26">
        <f t="shared" ref="J22:J25" si="8">STDEV(E22:G22)</f>
        <v>3.9686269665968861</v>
      </c>
      <c r="K22" s="26">
        <f t="shared" ref="K22:K25" si="9">J22/H22*100</f>
        <v>3.8344221899486821</v>
      </c>
      <c r="L22" s="26" t="str">
        <f t="shared" ref="L22:L25" si="10">IF(K22&lt;33,"ОДНОРОДНЫЕ","НЕОДНОРОДНЫЕ")</f>
        <v>ОДНОРОДНЫЕ</v>
      </c>
      <c r="M22" s="28">
        <f t="shared" ref="M22:M25" si="11">D22*H22</f>
        <v>155250</v>
      </c>
    </row>
    <row r="23" spans="1:13" s="27" customFormat="1" ht="30" x14ac:dyDescent="0.25">
      <c r="A23" s="4">
        <v>4</v>
      </c>
      <c r="B23" s="50" t="s">
        <v>43</v>
      </c>
      <c r="C23" s="29" t="s">
        <v>28</v>
      </c>
      <c r="D23" s="33">
        <v>300</v>
      </c>
      <c r="E23" s="20">
        <v>153</v>
      </c>
      <c r="F23" s="20">
        <v>144</v>
      </c>
      <c r="G23" s="28">
        <v>155.5</v>
      </c>
      <c r="H23" s="28">
        <f t="shared" si="6"/>
        <v>150.83333333333334</v>
      </c>
      <c r="I23" s="26">
        <f t="shared" si="7"/>
        <v>3</v>
      </c>
      <c r="J23" s="26">
        <f t="shared" si="8"/>
        <v>6.048415770541351</v>
      </c>
      <c r="K23" s="26">
        <f t="shared" si="9"/>
        <v>4.009999405883768</v>
      </c>
      <c r="L23" s="26" t="str">
        <f t="shared" si="10"/>
        <v>ОДНОРОДНЫЕ</v>
      </c>
      <c r="M23" s="28">
        <f t="shared" si="11"/>
        <v>45250</v>
      </c>
    </row>
    <row r="24" spans="1:13" s="27" customFormat="1" ht="30" x14ac:dyDescent="0.25">
      <c r="A24" s="4">
        <v>5</v>
      </c>
      <c r="B24" s="50" t="s">
        <v>40</v>
      </c>
      <c r="C24" s="29" t="s">
        <v>28</v>
      </c>
      <c r="D24" s="33">
        <v>8</v>
      </c>
      <c r="E24" s="20">
        <v>280</v>
      </c>
      <c r="F24" s="20">
        <v>264</v>
      </c>
      <c r="G24" s="28">
        <v>287</v>
      </c>
      <c r="H24" s="28">
        <f t="shared" si="6"/>
        <v>277</v>
      </c>
      <c r="I24" s="26">
        <f t="shared" si="7"/>
        <v>3</v>
      </c>
      <c r="J24" s="26">
        <f t="shared" si="8"/>
        <v>11.789826122551595</v>
      </c>
      <c r="K24" s="26">
        <f t="shared" si="9"/>
        <v>4.2562549178886622</v>
      </c>
      <c r="L24" s="26" t="str">
        <f t="shared" si="10"/>
        <v>ОДНОРОДНЫЕ</v>
      </c>
      <c r="M24" s="28">
        <f t="shared" si="11"/>
        <v>2216</v>
      </c>
    </row>
    <row r="25" spans="1:13" s="27" customFormat="1" x14ac:dyDescent="0.25">
      <c r="A25" s="4">
        <v>6</v>
      </c>
      <c r="B25" s="50" t="s">
        <v>34</v>
      </c>
      <c r="C25" s="29" t="s">
        <v>28</v>
      </c>
      <c r="D25" s="33">
        <v>15</v>
      </c>
      <c r="E25" s="20">
        <v>795</v>
      </c>
      <c r="F25" s="20">
        <v>748</v>
      </c>
      <c r="G25" s="28">
        <v>814</v>
      </c>
      <c r="H25" s="28">
        <f t="shared" si="6"/>
        <v>785.66666666666663</v>
      </c>
      <c r="I25" s="26">
        <f t="shared" si="7"/>
        <v>3</v>
      </c>
      <c r="J25" s="26">
        <f t="shared" si="8"/>
        <v>33.975481355432379</v>
      </c>
      <c r="K25" s="26">
        <f t="shared" si="9"/>
        <v>4.3244142582221947</v>
      </c>
      <c r="L25" s="26" t="str">
        <f t="shared" si="10"/>
        <v>ОДНОРОДНЫЕ</v>
      </c>
      <c r="M25" s="28">
        <f t="shared" si="11"/>
        <v>11785</v>
      </c>
    </row>
    <row r="26" spans="1:13" s="27" customFormat="1" x14ac:dyDescent="0.25">
      <c r="A26" s="4">
        <v>7</v>
      </c>
      <c r="B26" s="50" t="s">
        <v>35</v>
      </c>
      <c r="C26" s="29" t="s">
        <v>28</v>
      </c>
      <c r="D26" s="33">
        <v>5000</v>
      </c>
      <c r="E26" s="20">
        <v>20</v>
      </c>
      <c r="F26" s="20">
        <v>18.5</v>
      </c>
      <c r="G26" s="28">
        <v>19</v>
      </c>
      <c r="H26" s="28">
        <f t="shared" ref="H26:H29" si="12">AVERAGE(E26:G26)</f>
        <v>19.166666666666668</v>
      </c>
      <c r="I26" s="26">
        <f t="shared" ref="I26:I29" si="13" xml:space="preserve"> COUNT(E26:G26)</f>
        <v>3</v>
      </c>
      <c r="J26" s="26">
        <f t="shared" ref="J26:J29" si="14">STDEV(E26:G26)</f>
        <v>0.76376261582597327</v>
      </c>
      <c r="K26" s="26">
        <f t="shared" ref="K26:K29" si="15">J26/H26*100</f>
        <v>3.9848484303963825</v>
      </c>
      <c r="L26" s="26" t="str">
        <f t="shared" ref="L26:L29" si="16">IF(K26&lt;33,"ОДНОРОДНЫЕ","НЕОДНОРОДНЫЕ")</f>
        <v>ОДНОРОДНЫЕ</v>
      </c>
      <c r="M26" s="28">
        <f t="shared" ref="M26:M29" si="17">D26*H26</f>
        <v>95833.333333333343</v>
      </c>
    </row>
    <row r="27" spans="1:13" s="27" customFormat="1" x14ac:dyDescent="0.25">
      <c r="A27" s="4">
        <v>8</v>
      </c>
      <c r="B27" s="50" t="s">
        <v>36</v>
      </c>
      <c r="C27" s="29" t="s">
        <v>28</v>
      </c>
      <c r="D27" s="33">
        <v>7200</v>
      </c>
      <c r="E27" s="20">
        <v>7</v>
      </c>
      <c r="F27" s="20">
        <v>6.5</v>
      </c>
      <c r="G27" s="28">
        <v>7</v>
      </c>
      <c r="H27" s="28">
        <f t="shared" si="12"/>
        <v>6.833333333333333</v>
      </c>
      <c r="I27" s="26">
        <f t="shared" si="13"/>
        <v>3</v>
      </c>
      <c r="J27" s="26">
        <f t="shared" si="14"/>
        <v>0.28867513459481287</v>
      </c>
      <c r="K27" s="26">
        <f t="shared" si="15"/>
        <v>4.2245141648021391</v>
      </c>
      <c r="L27" s="26" t="str">
        <f t="shared" si="16"/>
        <v>ОДНОРОДНЫЕ</v>
      </c>
      <c r="M27" s="28">
        <f t="shared" si="17"/>
        <v>49200</v>
      </c>
    </row>
    <row r="28" spans="1:13" s="27" customFormat="1" x14ac:dyDescent="0.25">
      <c r="A28" s="4">
        <v>9</v>
      </c>
      <c r="B28" s="51" t="s">
        <v>37</v>
      </c>
      <c r="C28" s="29" t="s">
        <v>46</v>
      </c>
      <c r="D28" s="52">
        <v>200000</v>
      </c>
      <c r="E28" s="20">
        <v>1.8</v>
      </c>
      <c r="F28" s="20">
        <v>1.65</v>
      </c>
      <c r="G28" s="28">
        <v>1.5</v>
      </c>
      <c r="H28" s="28">
        <f t="shared" si="12"/>
        <v>1.6500000000000001</v>
      </c>
      <c r="I28" s="26">
        <f t="shared" si="13"/>
        <v>3</v>
      </c>
      <c r="J28" s="26">
        <f t="shared" si="14"/>
        <v>0.15000000000000002</v>
      </c>
      <c r="K28" s="26">
        <f t="shared" si="15"/>
        <v>9.0909090909090917</v>
      </c>
      <c r="L28" s="26" t="str">
        <f t="shared" si="16"/>
        <v>ОДНОРОДНЫЕ</v>
      </c>
      <c r="M28" s="28">
        <f t="shared" si="17"/>
        <v>330000</v>
      </c>
    </row>
    <row r="29" spans="1:13" s="27" customFormat="1" x14ac:dyDescent="0.25">
      <c r="A29" s="4">
        <v>10</v>
      </c>
      <c r="B29" s="50" t="s">
        <v>38</v>
      </c>
      <c r="C29" s="29" t="s">
        <v>28</v>
      </c>
      <c r="D29" s="33">
        <v>1000</v>
      </c>
      <c r="E29" s="20">
        <v>3.8</v>
      </c>
      <c r="F29" s="20">
        <v>3.6</v>
      </c>
      <c r="G29" s="28">
        <v>3.8</v>
      </c>
      <c r="H29" s="28">
        <f t="shared" si="12"/>
        <v>3.7333333333333329</v>
      </c>
      <c r="I29" s="26">
        <f t="shared" si="13"/>
        <v>3</v>
      </c>
      <c r="J29" s="26">
        <f t="shared" si="14"/>
        <v>0.11547005383792501</v>
      </c>
      <c r="K29" s="26">
        <f t="shared" si="15"/>
        <v>3.0929478706587061</v>
      </c>
      <c r="L29" s="26" t="str">
        <f t="shared" si="16"/>
        <v>ОДНОРОДНЫЕ</v>
      </c>
      <c r="M29" s="28">
        <f t="shared" si="17"/>
        <v>3733.333333333333</v>
      </c>
    </row>
    <row r="30" spans="1:13" s="27" customFormat="1" ht="30" x14ac:dyDescent="0.25">
      <c r="A30" s="4">
        <v>11</v>
      </c>
      <c r="B30" s="50" t="s">
        <v>39</v>
      </c>
      <c r="C30" s="29" t="s">
        <v>28</v>
      </c>
      <c r="D30" s="33">
        <v>4</v>
      </c>
      <c r="E30" s="20">
        <v>4430</v>
      </c>
      <c r="F30" s="20">
        <v>4180</v>
      </c>
      <c r="G30" s="28">
        <v>4600</v>
      </c>
      <c r="H30" s="28">
        <f t="shared" ref="H30:H33" si="18">AVERAGE(E30:G30)</f>
        <v>4403.333333333333</v>
      </c>
      <c r="I30" s="26">
        <f t="shared" ref="I30:I33" si="19" xml:space="preserve"> COUNT(E30:G30)</f>
        <v>3</v>
      </c>
      <c r="J30" s="26">
        <f t="shared" ref="J30:J33" si="20">STDEV(E30:G30)</f>
        <v>211.26602503321098</v>
      </c>
      <c r="K30" s="26">
        <f t="shared" ref="K30:K33" si="21">J30/H30*100</f>
        <v>4.7978658221016879</v>
      </c>
      <c r="L30" s="26" t="str">
        <f t="shared" ref="L30:L33" si="22">IF(K30&lt;33,"ОДНОРОДНЫЕ","НЕОДНОРОДНЫЕ")</f>
        <v>ОДНОРОДНЫЕ</v>
      </c>
      <c r="M30" s="28">
        <f t="shared" ref="M30:M33" si="23">D30*H30</f>
        <v>17613.333333333332</v>
      </c>
    </row>
    <row r="31" spans="1:13" s="27" customFormat="1" x14ac:dyDescent="0.25">
      <c r="A31" s="4">
        <v>12</v>
      </c>
      <c r="B31" s="50" t="s">
        <v>41</v>
      </c>
      <c r="C31" s="29" t="s">
        <v>28</v>
      </c>
      <c r="D31" s="33">
        <v>2500</v>
      </c>
      <c r="E31" s="20">
        <v>15.5</v>
      </c>
      <c r="F31" s="20">
        <v>14.3</v>
      </c>
      <c r="G31" s="28">
        <v>16</v>
      </c>
      <c r="H31" s="28">
        <f t="shared" si="18"/>
        <v>15.266666666666666</v>
      </c>
      <c r="I31" s="26">
        <f t="shared" si="19"/>
        <v>3</v>
      </c>
      <c r="J31" s="26">
        <f t="shared" si="20"/>
        <v>0.87368949480541003</v>
      </c>
      <c r="K31" s="26">
        <f t="shared" si="21"/>
        <v>5.7228569528738653</v>
      </c>
      <c r="L31" s="26" t="str">
        <f t="shared" si="22"/>
        <v>ОДНОРОДНЫЕ</v>
      </c>
      <c r="M31" s="28">
        <f t="shared" si="23"/>
        <v>38166.666666666664</v>
      </c>
    </row>
    <row r="32" spans="1:13" s="27" customFormat="1" ht="15" customHeight="1" x14ac:dyDescent="0.25">
      <c r="A32" s="4">
        <v>13</v>
      </c>
      <c r="B32" s="50" t="s">
        <v>42</v>
      </c>
      <c r="C32" s="29" t="s">
        <v>46</v>
      </c>
      <c r="D32" s="33">
        <v>500</v>
      </c>
      <c r="E32" s="20">
        <v>3.5</v>
      </c>
      <c r="F32" s="20">
        <v>3</v>
      </c>
      <c r="G32" s="28">
        <v>3.9</v>
      </c>
      <c r="H32" s="31">
        <f t="shared" si="18"/>
        <v>3.4666666666666668</v>
      </c>
      <c r="I32" s="29">
        <f t="shared" si="19"/>
        <v>3</v>
      </c>
      <c r="J32" s="29">
        <f t="shared" si="20"/>
        <v>0.4509249752822892</v>
      </c>
      <c r="K32" s="29">
        <f t="shared" si="21"/>
        <v>13.007451210066034</v>
      </c>
      <c r="L32" s="29" t="str">
        <f t="shared" si="22"/>
        <v>ОДНОРОДНЫЕ</v>
      </c>
      <c r="M32" s="31">
        <f t="shared" si="23"/>
        <v>1733.3333333333335</v>
      </c>
    </row>
    <row r="33" spans="1:15" s="30" customFormat="1" x14ac:dyDescent="0.25">
      <c r="A33" s="4">
        <v>14</v>
      </c>
      <c r="B33" s="53" t="s">
        <v>44</v>
      </c>
      <c r="C33" s="29" t="s">
        <v>28</v>
      </c>
      <c r="D33" s="33">
        <v>1000</v>
      </c>
      <c r="E33" s="20">
        <v>32</v>
      </c>
      <c r="F33" s="20">
        <v>30</v>
      </c>
      <c r="G33" s="31">
        <v>33</v>
      </c>
      <c r="H33" s="31">
        <f t="shared" si="18"/>
        <v>31.666666666666668</v>
      </c>
      <c r="I33" s="29">
        <f t="shared" si="19"/>
        <v>3</v>
      </c>
      <c r="J33" s="29">
        <f t="shared" si="20"/>
        <v>1.5275252316519465</v>
      </c>
      <c r="K33" s="29">
        <f t="shared" si="21"/>
        <v>4.8237638894271999</v>
      </c>
      <c r="L33" s="29" t="str">
        <f t="shared" si="22"/>
        <v>ОДНОРОДНЫЕ</v>
      </c>
      <c r="M33" s="31">
        <f t="shared" si="23"/>
        <v>31666.666666666668</v>
      </c>
    </row>
    <row r="34" spans="1:15" s="22" customFormat="1" x14ac:dyDescent="0.25">
      <c r="A34" s="4">
        <v>15</v>
      </c>
      <c r="B34" s="53" t="s">
        <v>45</v>
      </c>
      <c r="C34" s="29" t="s">
        <v>28</v>
      </c>
      <c r="D34" s="33">
        <v>150</v>
      </c>
      <c r="E34" s="20">
        <v>320</v>
      </c>
      <c r="F34" s="20">
        <v>300</v>
      </c>
      <c r="G34" s="23">
        <v>335</v>
      </c>
      <c r="H34" s="23">
        <f t="shared" ref="H34" si="24">AVERAGE(E34:G34)</f>
        <v>318.33333333333331</v>
      </c>
      <c r="I34" s="21">
        <f t="shared" ref="I34" si="25" xml:space="preserve"> COUNT(E34:G34)</f>
        <v>3</v>
      </c>
      <c r="J34" s="21">
        <f t="shared" ref="J34" si="26">STDEV(E34:G34)</f>
        <v>17.559422921421231</v>
      </c>
      <c r="K34" s="21">
        <f t="shared" ref="K34" si="27">J34/H34*100</f>
        <v>5.516049085263214</v>
      </c>
      <c r="L34" s="21" t="str">
        <f t="shared" ref="L34" si="28">IF(K34&lt;33,"ОДНОРОДНЫЕ","НЕОДНОРОДНЫЕ")</f>
        <v>ОДНОРОДНЫЕ</v>
      </c>
      <c r="M34" s="23">
        <f t="shared" ref="M34" si="29">D34*H34</f>
        <v>47750</v>
      </c>
    </row>
    <row r="35" spans="1:15" ht="15.75" x14ac:dyDescent="0.25">
      <c r="A35" s="4"/>
      <c r="B35" s="7"/>
      <c r="C35" s="18"/>
      <c r="D35" s="19"/>
      <c r="E35" s="24">
        <f>SUMPRODUCT($D$20:$D$34,E20:E34)</f>
        <v>1305985</v>
      </c>
      <c r="F35" s="28">
        <f t="shared" ref="F35:G35" si="30">SUMPRODUCT($D$20:$D$34,F20:F34)</f>
        <v>1215902</v>
      </c>
      <c r="G35" s="28">
        <f t="shared" si="30"/>
        <v>1257706</v>
      </c>
      <c r="H35" s="16"/>
      <c r="I35" s="13"/>
      <c r="J35" s="13"/>
      <c r="K35" s="13"/>
      <c r="L35" s="13"/>
      <c r="M35" s="3">
        <f>SUM(M20:M34)</f>
        <v>1259864.3333333333</v>
      </c>
    </row>
    <row r="37" spans="1:15" x14ac:dyDescent="0.25">
      <c r="A37" s="38" t="s">
        <v>20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  <row r="38" spans="1:15" x14ac:dyDescent="0.25">
      <c r="A38" s="39" t="s">
        <v>19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</row>
    <row r="39" spans="1:15" ht="15" customHeight="1" x14ac:dyDescent="0.25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</row>
    <row r="40" spans="1:15" s="6" customFormat="1" ht="29.25" customHeight="1" x14ac:dyDescent="0.25">
      <c r="A40" s="34" t="s">
        <v>50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5"/>
      <c r="O40" s="5"/>
    </row>
    <row r="42" spans="1:15" x14ac:dyDescent="0.25">
      <c r="J42" s="10"/>
    </row>
    <row r="46" spans="1:15" x14ac:dyDescent="0.25">
      <c r="L46" s="10"/>
    </row>
  </sheetData>
  <mergeCells count="18">
    <mergeCell ref="C18:D18"/>
    <mergeCell ref="E3:M3"/>
    <mergeCell ref="A40:M40"/>
    <mergeCell ref="A39:M39"/>
    <mergeCell ref="J12:K12"/>
    <mergeCell ref="B14:L14"/>
    <mergeCell ref="A37:M37"/>
    <mergeCell ref="A38:M38"/>
    <mergeCell ref="M18:M19"/>
    <mergeCell ref="A17:B17"/>
    <mergeCell ref="C17:D17"/>
    <mergeCell ref="H18:H19"/>
    <mergeCell ref="I18:I19"/>
    <mergeCell ref="J18:J19"/>
    <mergeCell ref="K18:K19"/>
    <mergeCell ref="L18:L19"/>
    <mergeCell ref="A18:A19"/>
    <mergeCell ref="B18:B19"/>
  </mergeCells>
  <conditionalFormatting sqref="L35">
    <cfRule type="containsText" dxfId="83" priority="124" operator="containsText" text="НЕ">
      <formula>NOT(ISERROR(SEARCH("НЕ",L35)))</formula>
    </cfRule>
    <cfRule type="containsText" dxfId="82" priority="125" operator="containsText" text="ОДНОРОДНЫЕ">
      <formula>NOT(ISERROR(SEARCH("ОДНОРОДНЫЕ",L35)))</formula>
    </cfRule>
    <cfRule type="containsText" dxfId="81" priority="126" operator="containsText" text="НЕОДНОРОДНЫЕ">
      <formula>NOT(ISERROR(SEARCH("НЕОДНОРОДНЫЕ",L35)))</formula>
    </cfRule>
  </conditionalFormatting>
  <conditionalFormatting sqref="L35">
    <cfRule type="containsText" dxfId="80" priority="121" operator="containsText" text="НЕОДНОРОДНЫЕ">
      <formula>NOT(ISERROR(SEARCH("НЕОДНОРОДНЫЕ",L35)))</formula>
    </cfRule>
    <cfRule type="containsText" dxfId="79" priority="122" operator="containsText" text="ОДНОРОДНЫЕ">
      <formula>NOT(ISERROR(SEARCH("ОДНОРОДНЫЕ",L35)))</formula>
    </cfRule>
    <cfRule type="containsText" dxfId="78" priority="123" operator="containsText" text="НЕОДНОРОДНЫЕ">
      <formula>NOT(ISERROR(SEARCH("НЕОДНОРОДНЫЕ",L35)))</formula>
    </cfRule>
  </conditionalFormatting>
  <conditionalFormatting sqref="L32:L34">
    <cfRule type="containsText" dxfId="77" priority="76" operator="containsText" text="НЕ">
      <formula>NOT(ISERROR(SEARCH("НЕ",L32)))</formula>
    </cfRule>
    <cfRule type="containsText" dxfId="76" priority="77" operator="containsText" text="ОДНОРОДНЫЕ">
      <formula>NOT(ISERROR(SEARCH("ОДНОРОДНЫЕ",L32)))</formula>
    </cfRule>
    <cfRule type="containsText" dxfId="75" priority="78" operator="containsText" text="НЕОДНОРОДНЫЕ">
      <formula>NOT(ISERROR(SEARCH("НЕОДНОРОДНЫЕ",L32)))</formula>
    </cfRule>
  </conditionalFormatting>
  <conditionalFormatting sqref="L32:L34">
    <cfRule type="containsText" dxfId="74" priority="73" operator="containsText" text="НЕОДНОРОДНЫЕ">
      <formula>NOT(ISERROR(SEARCH("НЕОДНОРОДНЫЕ",L32)))</formula>
    </cfRule>
    <cfRule type="containsText" dxfId="73" priority="74" operator="containsText" text="ОДНОРОДНЫЕ">
      <formula>NOT(ISERROR(SEARCH("ОДНОРОДНЫЕ",L32)))</formula>
    </cfRule>
    <cfRule type="containsText" dxfId="72" priority="75" operator="containsText" text="НЕОДНОРОДНЫЕ">
      <formula>NOT(ISERROR(SEARCH("НЕОДНОРОДНЫЕ",L32)))</formula>
    </cfRule>
  </conditionalFormatting>
  <conditionalFormatting sqref="L31">
    <cfRule type="containsText" dxfId="65" priority="58" operator="containsText" text="НЕ">
      <formula>NOT(ISERROR(SEARCH("НЕ",L31)))</formula>
    </cfRule>
    <cfRule type="containsText" dxfId="64" priority="59" operator="containsText" text="ОДНОРОДНЫЕ">
      <formula>NOT(ISERROR(SEARCH("ОДНОРОДНЫЕ",L31)))</formula>
    </cfRule>
    <cfRule type="containsText" dxfId="63" priority="60" operator="containsText" text="НЕОДНОРОДНЫЕ">
      <formula>NOT(ISERROR(SEARCH("НЕОДНОРОДНЫЕ",L31)))</formula>
    </cfRule>
  </conditionalFormatting>
  <conditionalFormatting sqref="L31">
    <cfRule type="containsText" dxfId="62" priority="55" operator="containsText" text="НЕОДНОРОДНЫЕ">
      <formula>NOT(ISERROR(SEARCH("НЕОДНОРОДНЫЕ",L31)))</formula>
    </cfRule>
    <cfRule type="containsText" dxfId="61" priority="56" operator="containsText" text="ОДНОРОДНЫЕ">
      <formula>NOT(ISERROR(SEARCH("ОДНОРОДНЫЕ",L31)))</formula>
    </cfRule>
    <cfRule type="containsText" dxfId="60" priority="57" operator="containsText" text="НЕОДНОРОДНЫЕ">
      <formula>NOT(ISERROR(SEARCH("НЕОДНОРОДНЫЕ",L31)))</formula>
    </cfRule>
  </conditionalFormatting>
  <conditionalFormatting sqref="L30">
    <cfRule type="containsText" dxfId="59" priority="52" operator="containsText" text="НЕ">
      <formula>NOT(ISERROR(SEARCH("НЕ",L30)))</formula>
    </cfRule>
    <cfRule type="containsText" dxfId="58" priority="53" operator="containsText" text="ОДНОРОДНЫЕ">
      <formula>NOT(ISERROR(SEARCH("ОДНОРОДНЫЕ",L30)))</formula>
    </cfRule>
    <cfRule type="containsText" dxfId="57" priority="54" operator="containsText" text="НЕОДНОРОДНЫЕ">
      <formula>NOT(ISERROR(SEARCH("НЕОДНОРОДНЫЕ",L30)))</formula>
    </cfRule>
  </conditionalFormatting>
  <conditionalFormatting sqref="L30">
    <cfRule type="containsText" dxfId="56" priority="49" operator="containsText" text="НЕОДНОРОДНЫЕ">
      <formula>NOT(ISERROR(SEARCH("НЕОДНОРОДНЫЕ",L30)))</formula>
    </cfRule>
    <cfRule type="containsText" dxfId="55" priority="50" operator="containsText" text="ОДНОРОДНЫЕ">
      <formula>NOT(ISERROR(SEARCH("ОДНОРОДНЫЕ",L30)))</formula>
    </cfRule>
    <cfRule type="containsText" dxfId="54" priority="51" operator="containsText" text="НЕОДНОРОДНЫЕ">
      <formula>NOT(ISERROR(SEARCH("НЕОДНОРОДНЫЕ",L30)))</formula>
    </cfRule>
  </conditionalFormatting>
  <conditionalFormatting sqref="L29">
    <cfRule type="containsText" dxfId="53" priority="46" operator="containsText" text="НЕ">
      <formula>NOT(ISERROR(SEARCH("НЕ",L29)))</formula>
    </cfRule>
    <cfRule type="containsText" dxfId="52" priority="47" operator="containsText" text="ОДНОРОДНЫЕ">
      <formula>NOT(ISERROR(SEARCH("ОДНОРОДНЫЕ",L29)))</formula>
    </cfRule>
    <cfRule type="containsText" dxfId="51" priority="48" operator="containsText" text="НЕОДНОРОДНЫЕ">
      <formula>NOT(ISERROR(SEARCH("НЕОДНОРОДНЫЕ",L29)))</formula>
    </cfRule>
  </conditionalFormatting>
  <conditionalFormatting sqref="L29">
    <cfRule type="containsText" dxfId="50" priority="43" operator="containsText" text="НЕОДНОРОДНЫЕ">
      <formula>NOT(ISERROR(SEARCH("НЕОДНОРОДНЫЕ",L29)))</formula>
    </cfRule>
    <cfRule type="containsText" dxfId="49" priority="44" operator="containsText" text="ОДНОРОДНЫЕ">
      <formula>NOT(ISERROR(SEARCH("ОДНОРОДНЫЕ",L29)))</formula>
    </cfRule>
    <cfRule type="containsText" dxfId="48" priority="45" operator="containsText" text="НЕОДНОРОДНЫЕ">
      <formula>NOT(ISERROR(SEARCH("НЕОДНОРОДНЫЕ",L29)))</formula>
    </cfRule>
  </conditionalFormatting>
  <conditionalFormatting sqref="L28">
    <cfRule type="containsText" dxfId="47" priority="40" operator="containsText" text="НЕ">
      <formula>NOT(ISERROR(SEARCH("НЕ",L28)))</formula>
    </cfRule>
    <cfRule type="containsText" dxfId="46" priority="41" operator="containsText" text="ОДНОРОДНЫЕ">
      <formula>NOT(ISERROR(SEARCH("ОДНОРОДНЫЕ",L28)))</formula>
    </cfRule>
    <cfRule type="containsText" dxfId="45" priority="42" operator="containsText" text="НЕОДНОРОДНЫЕ">
      <formula>NOT(ISERROR(SEARCH("НЕОДНОРОДНЫЕ",L28)))</formula>
    </cfRule>
  </conditionalFormatting>
  <conditionalFormatting sqref="L28">
    <cfRule type="containsText" dxfId="44" priority="37" operator="containsText" text="НЕОДНОРОДНЫЕ">
      <formula>NOT(ISERROR(SEARCH("НЕОДНОРОДНЫЕ",L28)))</formula>
    </cfRule>
    <cfRule type="containsText" dxfId="43" priority="38" operator="containsText" text="ОДНОРОДНЫЕ">
      <formula>NOT(ISERROR(SEARCH("ОДНОРОДНЫЕ",L28)))</formula>
    </cfRule>
    <cfRule type="containsText" dxfId="42" priority="39" operator="containsText" text="НЕОДНОРОДНЫЕ">
      <formula>NOT(ISERROR(SEARCH("НЕОДНОРОДНЫЕ",L28)))</formula>
    </cfRule>
  </conditionalFormatting>
  <conditionalFormatting sqref="L27">
    <cfRule type="containsText" dxfId="41" priority="34" operator="containsText" text="НЕ">
      <formula>NOT(ISERROR(SEARCH("НЕ",L27)))</formula>
    </cfRule>
    <cfRule type="containsText" dxfId="40" priority="35" operator="containsText" text="ОДНОРОДНЫЕ">
      <formula>NOT(ISERROR(SEARCH("ОДНОРОДНЫЕ",L27)))</formula>
    </cfRule>
    <cfRule type="containsText" dxfId="39" priority="36" operator="containsText" text="НЕОДНОРОДНЫЕ">
      <formula>NOT(ISERROR(SEARCH("НЕОДНОРОДНЫЕ",L27)))</formula>
    </cfRule>
  </conditionalFormatting>
  <conditionalFormatting sqref="L27">
    <cfRule type="containsText" dxfId="38" priority="31" operator="containsText" text="НЕОДНОРОДНЫЕ">
      <formula>NOT(ISERROR(SEARCH("НЕОДНОРОДНЫЕ",L27)))</formula>
    </cfRule>
    <cfRule type="containsText" dxfId="37" priority="32" operator="containsText" text="ОДНОРОДНЫЕ">
      <formula>NOT(ISERROR(SEARCH("ОДНОРОДНЫЕ",L27)))</formula>
    </cfRule>
    <cfRule type="containsText" dxfId="36" priority="33" operator="containsText" text="НЕОДНОРОДНЫЕ">
      <formula>NOT(ISERROR(SEARCH("НЕОДНОРОДНЫЕ",L27)))</formula>
    </cfRule>
  </conditionalFormatting>
  <conditionalFormatting sqref="L26">
    <cfRule type="containsText" dxfId="35" priority="28" operator="containsText" text="НЕ">
      <formula>NOT(ISERROR(SEARCH("НЕ",L26)))</formula>
    </cfRule>
    <cfRule type="containsText" dxfId="34" priority="29" operator="containsText" text="ОДНОРОДНЫЕ">
      <formula>NOT(ISERROR(SEARCH("ОДНОРОДНЫЕ",L26)))</formula>
    </cfRule>
    <cfRule type="containsText" dxfId="33" priority="30" operator="containsText" text="НЕОДНОРОДНЫЕ">
      <formula>NOT(ISERROR(SEARCH("НЕОДНОРОДНЫЕ",L26)))</formula>
    </cfRule>
  </conditionalFormatting>
  <conditionalFormatting sqref="L26">
    <cfRule type="containsText" dxfId="32" priority="25" operator="containsText" text="НЕОДНОРОДНЫЕ">
      <formula>NOT(ISERROR(SEARCH("НЕОДНОРОДНЫЕ",L26)))</formula>
    </cfRule>
    <cfRule type="containsText" dxfId="31" priority="26" operator="containsText" text="ОДНОРОДНЫЕ">
      <formula>NOT(ISERROR(SEARCH("ОДНОРОДНЫЕ",L26)))</formula>
    </cfRule>
    <cfRule type="containsText" dxfId="30" priority="27" operator="containsText" text="НЕОДНОРОДНЫЕ">
      <formula>NOT(ISERROR(SEARCH("НЕОДНОРОДНЫЕ",L26)))</formula>
    </cfRule>
  </conditionalFormatting>
  <conditionalFormatting sqref="L25">
    <cfRule type="containsText" dxfId="29" priority="22" operator="containsText" text="НЕ">
      <formula>NOT(ISERROR(SEARCH("НЕ",L25)))</formula>
    </cfRule>
    <cfRule type="containsText" dxfId="28" priority="23" operator="containsText" text="ОДНОРОДНЫЕ">
      <formula>NOT(ISERROR(SEARCH("ОДНОРОДНЫЕ",L25)))</formula>
    </cfRule>
    <cfRule type="containsText" dxfId="27" priority="24" operator="containsText" text="НЕОДНОРОДНЫЕ">
      <formula>NOT(ISERROR(SEARCH("НЕОДНОРОДНЫЕ",L25)))</formula>
    </cfRule>
  </conditionalFormatting>
  <conditionalFormatting sqref="L25">
    <cfRule type="containsText" dxfId="26" priority="19" operator="containsText" text="НЕОДНОРОДНЫЕ">
      <formula>NOT(ISERROR(SEARCH("НЕОДНОРОДНЫЕ",L25)))</formula>
    </cfRule>
    <cfRule type="containsText" dxfId="25" priority="20" operator="containsText" text="ОДНОРОДНЫЕ">
      <formula>NOT(ISERROR(SEARCH("ОДНОРОДНЫЕ",L25)))</formula>
    </cfRule>
    <cfRule type="containsText" dxfId="24" priority="21" operator="containsText" text="НЕОДНОРОДНЫЕ">
      <formula>NOT(ISERROR(SEARCH("НЕОДНОРОДНЫЕ",L25)))</formula>
    </cfRule>
  </conditionalFormatting>
  <conditionalFormatting sqref="L24">
    <cfRule type="containsText" dxfId="23" priority="16" operator="containsText" text="НЕ">
      <formula>NOT(ISERROR(SEARCH("НЕ",L24)))</formula>
    </cfRule>
    <cfRule type="containsText" dxfId="22" priority="17" operator="containsText" text="ОДНОРОДНЫЕ">
      <formula>NOT(ISERROR(SEARCH("ОДНОРОДНЫЕ",L24)))</formula>
    </cfRule>
    <cfRule type="containsText" dxfId="21" priority="18" operator="containsText" text="НЕОДНОРОДНЫЕ">
      <formula>NOT(ISERROR(SEARCH("НЕОДНОРОДНЫЕ",L24)))</formula>
    </cfRule>
  </conditionalFormatting>
  <conditionalFormatting sqref="L24">
    <cfRule type="containsText" dxfId="20" priority="13" operator="containsText" text="НЕОДНОРОДНЫЕ">
      <formula>NOT(ISERROR(SEARCH("НЕОДНОРОДНЫЕ",L24)))</formula>
    </cfRule>
    <cfRule type="containsText" dxfId="19" priority="14" operator="containsText" text="ОДНОРОДНЫЕ">
      <formula>NOT(ISERROR(SEARCH("ОДНОРОДНЫЕ",L24)))</formula>
    </cfRule>
    <cfRule type="containsText" dxfId="18" priority="15" operator="containsText" text="НЕОДНОРОДНЫЕ">
      <formula>NOT(ISERROR(SEARCH("НЕОДНОРОДНЫЕ",L24)))</formula>
    </cfRule>
  </conditionalFormatting>
  <conditionalFormatting sqref="L23">
    <cfRule type="containsText" dxfId="17" priority="10" operator="containsText" text="НЕ">
      <formula>NOT(ISERROR(SEARCH("НЕ",L23)))</formula>
    </cfRule>
    <cfRule type="containsText" dxfId="16" priority="11" operator="containsText" text="ОДНОРОДНЫЕ">
      <formula>NOT(ISERROR(SEARCH("ОДНОРОДНЫЕ",L23)))</formula>
    </cfRule>
    <cfRule type="containsText" dxfId="15" priority="12" operator="containsText" text="НЕОДНОРОДНЫЕ">
      <formula>NOT(ISERROR(SEARCH("НЕОДНОРОДНЫЕ",L23)))</formula>
    </cfRule>
  </conditionalFormatting>
  <conditionalFormatting sqref="L23">
    <cfRule type="containsText" dxfId="14" priority="7" operator="containsText" text="НЕОДНОРОДНЫЕ">
      <formula>NOT(ISERROR(SEARCH("НЕОДНОРОДНЫЕ",L23)))</formula>
    </cfRule>
    <cfRule type="containsText" dxfId="13" priority="8" operator="containsText" text="ОДНОРОДНЫЕ">
      <formula>NOT(ISERROR(SEARCH("ОДНОРОДНЫЕ",L23)))</formula>
    </cfRule>
    <cfRule type="containsText" dxfId="12" priority="9" operator="containsText" text="НЕОДНОРОДНЫЕ">
      <formula>NOT(ISERROR(SEARCH("НЕОДНОРОДНЫЕ",L23)))</formula>
    </cfRule>
  </conditionalFormatting>
  <conditionalFormatting sqref="L20:L22">
    <cfRule type="containsText" dxfId="11" priority="4" operator="containsText" text="НЕ">
      <formula>NOT(ISERROR(SEARCH("НЕ",L20)))</formula>
    </cfRule>
    <cfRule type="containsText" dxfId="10" priority="5" operator="containsText" text="ОДНОРОДНЫЕ">
      <formula>NOT(ISERROR(SEARCH("ОДНОРОДНЫЕ",L20)))</formula>
    </cfRule>
    <cfRule type="containsText" dxfId="9" priority="6" operator="containsText" text="НЕОДНОРОДНЫЕ">
      <formula>NOT(ISERROR(SEARCH("НЕОДНОРОДНЫЕ",L20)))</formula>
    </cfRule>
  </conditionalFormatting>
  <conditionalFormatting sqref="L20:L22">
    <cfRule type="containsText" dxfId="8" priority="1" operator="containsText" text="НЕОДНОРОДНЫЕ">
      <formula>NOT(ISERROR(SEARCH("НЕОДНОРОДНЫЕ",L20)))</formula>
    </cfRule>
    <cfRule type="containsText" dxfId="7" priority="2" operator="containsText" text="ОДНОРОДНЫЕ">
      <formula>NOT(ISERROR(SEARCH("ОДНОРОДНЫЕ",L20)))</formula>
    </cfRule>
    <cfRule type="containsText" dxfId="6" priority="3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71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2024-01-30T03:12:58Z</dcterms:modified>
</cp:coreProperties>
</file>