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4" i="1" l="1"/>
  <c r="I24" i="1"/>
  <c r="H24" i="1"/>
  <c r="M24" i="1" s="1"/>
  <c r="J23" i="1"/>
  <c r="I23" i="1"/>
  <c r="H23" i="1"/>
  <c r="M23" i="1" s="1"/>
  <c r="J22" i="1"/>
  <c r="I22" i="1"/>
  <c r="H22" i="1"/>
  <c r="M22" i="1" s="1"/>
  <c r="K22" i="1" l="1"/>
  <c r="L22" i="1" s="1"/>
  <c r="K24" i="1"/>
  <c r="L24" i="1" s="1"/>
  <c r="K23" i="1"/>
  <c r="L23" i="1" s="1"/>
  <c r="E29" i="1"/>
  <c r="J25" i="1" l="1"/>
  <c r="I25" i="1"/>
  <c r="H25" i="1"/>
  <c r="M25" i="1" s="1"/>
  <c r="J28" i="1"/>
  <c r="I28" i="1"/>
  <c r="H28" i="1"/>
  <c r="M28" i="1" s="1"/>
  <c r="J27" i="1"/>
  <c r="I27" i="1"/>
  <c r="H27" i="1"/>
  <c r="M27" i="1" s="1"/>
  <c r="J26" i="1"/>
  <c r="I26" i="1"/>
  <c r="H26" i="1"/>
  <c r="M26" i="1" s="1"/>
  <c r="J21" i="1"/>
  <c r="I21" i="1"/>
  <c r="H21" i="1"/>
  <c r="M21" i="1" s="1"/>
  <c r="K25" i="1" l="1"/>
  <c r="L25" i="1" s="1"/>
  <c r="K28" i="1"/>
  <c r="L28" i="1" s="1"/>
  <c r="K26" i="1"/>
  <c r="L26" i="1" s="1"/>
  <c r="K21" i="1"/>
  <c r="L21" i="1" s="1"/>
  <c r="K27" i="1"/>
  <c r="L27" i="1" s="1"/>
  <c r="H20" i="1"/>
  <c r="M20" i="1" l="1"/>
  <c r="I20" i="1"/>
  <c r="J20" i="1"/>
  <c r="G29" i="1"/>
  <c r="F29" i="1"/>
  <c r="M29" i="1" l="1"/>
  <c r="C17" i="1" s="1"/>
  <c r="K20" i="1"/>
  <c r="L20" i="1" s="1"/>
</calcChain>
</file>

<file path=xl/sharedStrings.xml><?xml version="1.0" encoding="utf-8"?>
<sst xmlns="http://schemas.openxmlformats.org/spreadsheetml/2006/main" count="54" uniqueCount="46">
  <si>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</si>
  <si>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</si>
  <si>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</si>
  <si>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</si>
  <si>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</si>
  <si>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</si>
  <si>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</si>
  <si>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</si>
  <si>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</si>
  <si>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</si>
  <si>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</si>
  <si>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</si>
  <si>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</si>
  <si>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</si>
  <si>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</si>
  <si>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</si>
  <si>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</si>
  <si>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</si>
  <si>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</si>
  <si>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</si>
  <si>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</si>
  <si>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</si>
  <si>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</si>
  <si>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</si>
  <si>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</si>
  <si>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</si>
  <si>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</si>
  <si>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</si>
  <si>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191-24</t>
  </si>
  <si>
    <t>на поставку стиральных средств</t>
  </si>
  <si>
    <t xml:space="preserve">Стиральный порошок автомат с антибактериальным эффектом (дез. свойствами), без хлора  Sarma или эквивалент. </t>
  </si>
  <si>
    <t xml:space="preserve">Стиральный порошок  с антибактериальным эффектом (дез. свойствами), без хлора  Sarma  или эквивалент  из предусмотренных рекомендаций №11-3/260-09 от 07.08.11. Предназначен для предстерилизационной отчистки. </t>
  </si>
  <si>
    <t>Порошок стиральный автомат  для цветного белья</t>
  </si>
  <si>
    <t>Порошок стиральный автомат с отбеливающими свойствами</t>
  </si>
  <si>
    <t>Белизна (жидкость)</t>
  </si>
  <si>
    <t>Кондиционер для белья</t>
  </si>
  <si>
    <t>Гель пятновыводитель с активным кислородом для   цветных тканей</t>
  </si>
  <si>
    <t>Порошок стиральный обычный</t>
  </si>
  <si>
    <t>Гель отбеливатель для белого белья АСЕ или эквивалент</t>
  </si>
  <si>
    <t>пачка</t>
  </si>
  <si>
    <t>шт</t>
  </si>
  <si>
    <t>флакон</t>
  </si>
  <si>
    <t>КП вх. № 2616 от 24.10.2024</t>
  </si>
  <si>
    <t>КП вх. № 2617 от 24.10.2024</t>
  </si>
  <si>
    <t>КП вх. № 2618 от 24.10.2024</t>
  </si>
  <si>
    <t>Начальная (максимальная) цена договора устанавливается в размере 510559,99 руб. (пятьсот десять тысяч пятьсот пятьдесят девять рублей девяносто девять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</si>
</sst>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="70" zoomScaleNormal="70" zoomScalePageLayoutView="70" workbookViewId="0">
      <selection activeCell="O33" sqref="O33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85546875" style="14" bestFit="1" customWidth="1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9" t="s">
        <v>29</v>
      </c>
      <c r="F3" s="39"/>
      <c r="G3" s="39"/>
      <c r="H3" s="39"/>
      <c r="I3" s="39"/>
      <c r="J3" s="39"/>
      <c r="K3" s="39"/>
      <c r="L3" s="39"/>
      <c r="M3" s="39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28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3" t="s">
        <v>17</v>
      </c>
      <c r="K12" s="43"/>
      <c r="M12" s="1" t="s">
        <v>15</v>
      </c>
    </row>
    <row r="14" spans="2:13" x14ac:dyDescent="0.25">
      <c r="B14" s="43" t="s">
        <v>16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 hidden="1" x14ac:dyDescent="0.25"/>
    <row r="17" spans="1:17" ht="54.6" customHeight="1" x14ac:dyDescent="0.25">
      <c r="A17" s="47" t="s">
        <v>11</v>
      </c>
      <c r="B17" s="48"/>
      <c r="C17" s="49">
        <f>M29</f>
        <v>510559.99</v>
      </c>
      <c r="D17" s="50"/>
      <c r="E17" s="22" t="s">
        <v>42</v>
      </c>
      <c r="F17" s="22" t="s">
        <v>43</v>
      </c>
      <c r="G17" s="22" t="s">
        <v>44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7" t="s">
        <v>0</v>
      </c>
      <c r="B18" s="37" t="s">
        <v>1</v>
      </c>
      <c r="C18" s="37" t="s">
        <v>2</v>
      </c>
      <c r="D18" s="37"/>
      <c r="E18" s="21" t="s">
        <v>25</v>
      </c>
      <c r="F18" s="21" t="s">
        <v>26</v>
      </c>
      <c r="G18" s="21" t="s">
        <v>27</v>
      </c>
      <c r="H18" s="51" t="s">
        <v>12</v>
      </c>
      <c r="I18" s="37" t="s">
        <v>8</v>
      </c>
      <c r="J18" s="37" t="s">
        <v>9</v>
      </c>
      <c r="K18" s="37" t="s">
        <v>10</v>
      </c>
      <c r="L18" s="37" t="s">
        <v>6</v>
      </c>
      <c r="M18" s="46" t="s">
        <v>7</v>
      </c>
    </row>
    <row r="19" spans="1:17" x14ac:dyDescent="0.25">
      <c r="A19" s="38"/>
      <c r="B19" s="38"/>
      <c r="C19" s="13" t="s">
        <v>3</v>
      </c>
      <c r="D19" s="13" t="s">
        <v>4</v>
      </c>
      <c r="E19" s="16" t="s">
        <v>5</v>
      </c>
      <c r="F19" s="25" t="s">
        <v>5</v>
      </c>
      <c r="G19" s="15" t="s">
        <v>5</v>
      </c>
      <c r="H19" s="52"/>
      <c r="I19" s="37"/>
      <c r="J19" s="37"/>
      <c r="K19" s="37"/>
      <c r="L19" s="37"/>
      <c r="M19" s="46"/>
    </row>
    <row r="20" spans="1:17" s="17" customFormat="1" ht="60" x14ac:dyDescent="0.25">
      <c r="A20" s="4">
        <v>1</v>
      </c>
      <c r="B20" s="53" t="s">
        <v>30</v>
      </c>
      <c r="C20" s="54" t="s">
        <v>39</v>
      </c>
      <c r="D20" s="55">
        <v>972</v>
      </c>
      <c r="E20" s="29">
        <v>140</v>
      </c>
      <c r="F20" s="24">
        <v>130</v>
      </c>
      <c r="G20" s="18">
        <v>150</v>
      </c>
      <c r="H20" s="18">
        <f>ROUND(AVERAGE(E20:G20),2)</f>
        <v>140</v>
      </c>
      <c r="I20" s="20">
        <f t="shared" ref="I20" si="0" xml:space="preserve"> COUNT(E20:G20)</f>
        <v>3</v>
      </c>
      <c r="J20" s="20">
        <f t="shared" ref="J20" si="1">STDEV(E20:G20)</f>
        <v>10</v>
      </c>
      <c r="K20" s="20">
        <f t="shared" ref="K20" si="2">J20/H20*100</f>
        <v>7.1428571428571423</v>
      </c>
      <c r="L20" s="20" t="str">
        <f t="shared" ref="L20" si="3">IF(K20&lt;33,"ОДНОРОДНЫЕ","НЕОДНОРОДНЫЕ")</f>
        <v>ОДНОРОДНЫЕ</v>
      </c>
      <c r="M20" s="18">
        <f t="shared" ref="M20" si="4">D20*H20</f>
        <v>136080</v>
      </c>
      <c r="P20" s="23"/>
      <c r="Q20" s="23"/>
    </row>
    <row r="21" spans="1:17" s="27" customFormat="1" ht="90" x14ac:dyDescent="0.25">
      <c r="A21" s="4">
        <v>2</v>
      </c>
      <c r="B21" s="53" t="s">
        <v>31</v>
      </c>
      <c r="C21" s="54" t="s">
        <v>39</v>
      </c>
      <c r="D21" s="55">
        <v>300</v>
      </c>
      <c r="E21" s="29">
        <v>135</v>
      </c>
      <c r="F21" s="28">
        <v>120</v>
      </c>
      <c r="G21" s="28">
        <v>140</v>
      </c>
      <c r="H21" s="28">
        <f t="shared" ref="H21:H28" si="5">ROUND(AVERAGE(E21:G21),2)</f>
        <v>131.66999999999999</v>
      </c>
      <c r="I21" s="26">
        <f t="shared" ref="I21:I28" si="6" xml:space="preserve"> COUNT(E21:G21)</f>
        <v>3</v>
      </c>
      <c r="J21" s="26">
        <f t="shared" ref="J21:J28" si="7">STDEV(E21:G21)</f>
        <v>10.408329997330663</v>
      </c>
      <c r="K21" s="26">
        <f t="shared" ref="K21:K28" si="8">J21/H21*100</f>
        <v>7.90486063441229</v>
      </c>
      <c r="L21" s="26" t="str">
        <f t="shared" ref="L21:L28" si="9">IF(K21&lt;33,"ОДНОРОДНЫЕ","НЕОДНОРОДНЫЕ")</f>
        <v>ОДНОРОДНЫЕ</v>
      </c>
      <c r="M21" s="28">
        <f t="shared" ref="M21:M28" si="10">D21*H21</f>
        <v>39500.999999999993</v>
      </c>
      <c r="O21" s="33"/>
    </row>
    <row r="22" spans="1:17" s="34" customFormat="1" ht="30" x14ac:dyDescent="0.25">
      <c r="A22" s="4">
        <v>3</v>
      </c>
      <c r="B22" s="53" t="s">
        <v>32</v>
      </c>
      <c r="C22" s="54" t="s">
        <v>40</v>
      </c>
      <c r="D22" s="55">
        <v>29</v>
      </c>
      <c r="E22" s="29">
        <v>586</v>
      </c>
      <c r="F22" s="35">
        <v>500</v>
      </c>
      <c r="G22" s="35">
        <v>600</v>
      </c>
      <c r="H22" s="35">
        <f t="shared" si="5"/>
        <v>562</v>
      </c>
      <c r="I22" s="36">
        <f t="shared" si="6"/>
        <v>3</v>
      </c>
      <c r="J22" s="36">
        <f t="shared" si="7"/>
        <v>54.147945482723536</v>
      </c>
      <c r="K22" s="36">
        <f t="shared" si="8"/>
        <v>9.6348657442568566</v>
      </c>
      <c r="L22" s="36" t="str">
        <f t="shared" si="9"/>
        <v>ОДНОРОДНЫЕ</v>
      </c>
      <c r="M22" s="35">
        <f t="shared" si="10"/>
        <v>16298</v>
      </c>
    </row>
    <row r="23" spans="1:17" s="34" customFormat="1" ht="30" x14ac:dyDescent="0.25">
      <c r="A23" s="4">
        <v>4</v>
      </c>
      <c r="B23" s="53" t="s">
        <v>33</v>
      </c>
      <c r="C23" s="54" t="s">
        <v>40</v>
      </c>
      <c r="D23" s="55">
        <v>34</v>
      </c>
      <c r="E23" s="29">
        <v>538</v>
      </c>
      <c r="F23" s="35">
        <v>500</v>
      </c>
      <c r="G23" s="35">
        <v>600</v>
      </c>
      <c r="H23" s="35">
        <f t="shared" ref="H23:H24" si="11">ROUND(AVERAGE(E23:G23),2)</f>
        <v>546</v>
      </c>
      <c r="I23" s="36">
        <f t="shared" ref="I23:I24" si="12" xml:space="preserve"> COUNT(E23:G23)</f>
        <v>3</v>
      </c>
      <c r="J23" s="36">
        <f t="shared" ref="J23:J24" si="13">STDEV(E23:G23)</f>
        <v>50.47771785649585</v>
      </c>
      <c r="K23" s="36">
        <f t="shared" ref="K23:K24" si="14">J23/H23*100</f>
        <v>9.2450032704204848</v>
      </c>
      <c r="L23" s="36" t="str">
        <f t="shared" ref="L23:L24" si="15">IF(K23&lt;33,"ОДНОРОДНЫЕ","НЕОДНОРОДНЫЕ")</f>
        <v>ОДНОРОДНЫЕ</v>
      </c>
      <c r="M23" s="35">
        <f t="shared" ref="M23:M24" si="16">D23*H23</f>
        <v>18564</v>
      </c>
    </row>
    <row r="24" spans="1:17" s="34" customFormat="1" x14ac:dyDescent="0.25">
      <c r="A24" s="4">
        <v>5</v>
      </c>
      <c r="B24" s="53" t="s">
        <v>34</v>
      </c>
      <c r="C24" s="54" t="s">
        <v>41</v>
      </c>
      <c r="D24" s="55">
        <v>1360</v>
      </c>
      <c r="E24" s="29">
        <v>53</v>
      </c>
      <c r="F24" s="35">
        <v>50</v>
      </c>
      <c r="G24" s="35">
        <v>57</v>
      </c>
      <c r="H24" s="35">
        <f t="shared" si="11"/>
        <v>53.33</v>
      </c>
      <c r="I24" s="36">
        <f t="shared" si="12"/>
        <v>3</v>
      </c>
      <c r="J24" s="36">
        <f t="shared" si="13"/>
        <v>3.5118845842842461</v>
      </c>
      <c r="K24" s="36">
        <f t="shared" si="14"/>
        <v>6.5851951702311009</v>
      </c>
      <c r="L24" s="36" t="str">
        <f t="shared" si="15"/>
        <v>ОДНОРОДНЫЕ</v>
      </c>
      <c r="M24" s="35">
        <f t="shared" si="16"/>
        <v>72528.800000000003</v>
      </c>
    </row>
    <row r="25" spans="1:17" s="27" customFormat="1" x14ac:dyDescent="0.25">
      <c r="A25" s="4">
        <v>6</v>
      </c>
      <c r="B25" s="53" t="s">
        <v>35</v>
      </c>
      <c r="C25" s="54" t="s">
        <v>41</v>
      </c>
      <c r="D25" s="55">
        <v>47</v>
      </c>
      <c r="E25" s="29">
        <v>127</v>
      </c>
      <c r="F25" s="28">
        <v>120</v>
      </c>
      <c r="G25" s="28">
        <v>140</v>
      </c>
      <c r="H25" s="28">
        <f t="shared" ref="H25" si="17">ROUND(AVERAGE(E25:G25),2)</f>
        <v>129</v>
      </c>
      <c r="I25" s="26">
        <f t="shared" ref="I25" si="18" xml:space="preserve"> COUNT(E25:G25)</f>
        <v>3</v>
      </c>
      <c r="J25" s="26">
        <f t="shared" ref="J25" si="19">STDEV(E25:G25)</f>
        <v>10.148891565092219</v>
      </c>
      <c r="K25" s="26">
        <f t="shared" ref="K25" si="20">J25/H25*100</f>
        <v>7.8673578023970698</v>
      </c>
      <c r="L25" s="26" t="str">
        <f t="shared" ref="L25" si="21">IF(K25&lt;33,"ОДНОРОДНЫЕ","НЕОДНОРОДНЫЕ")</f>
        <v>ОДНОРОДНЫЕ</v>
      </c>
      <c r="M25" s="28">
        <f t="shared" ref="M25" si="22">D25*H25</f>
        <v>6063</v>
      </c>
      <c r="O25" s="33"/>
    </row>
    <row r="26" spans="1:17" s="27" customFormat="1" ht="30" x14ac:dyDescent="0.25">
      <c r="A26" s="4">
        <v>7</v>
      </c>
      <c r="B26" s="53" t="s">
        <v>36</v>
      </c>
      <c r="C26" s="54" t="s">
        <v>41</v>
      </c>
      <c r="D26" s="55">
        <v>117</v>
      </c>
      <c r="E26" s="29">
        <v>192</v>
      </c>
      <c r="F26" s="28">
        <v>180</v>
      </c>
      <c r="G26" s="28">
        <v>200</v>
      </c>
      <c r="H26" s="28">
        <f t="shared" si="5"/>
        <v>190.67</v>
      </c>
      <c r="I26" s="26">
        <f t="shared" si="6"/>
        <v>3</v>
      </c>
      <c r="J26" s="26">
        <f t="shared" si="7"/>
        <v>10.066445913694333</v>
      </c>
      <c r="K26" s="26">
        <f t="shared" si="8"/>
        <v>5.279512201024982</v>
      </c>
      <c r="L26" s="26" t="str">
        <f t="shared" si="9"/>
        <v>ОДНОРОДНЫЕ</v>
      </c>
      <c r="M26" s="28">
        <f t="shared" si="10"/>
        <v>22308.39</v>
      </c>
      <c r="O26" s="33"/>
    </row>
    <row r="27" spans="1:17" s="27" customFormat="1" x14ac:dyDescent="0.25">
      <c r="A27" s="4">
        <v>8</v>
      </c>
      <c r="B27" s="53" t="s">
        <v>37</v>
      </c>
      <c r="C27" s="54" t="s">
        <v>39</v>
      </c>
      <c r="D27" s="55">
        <v>1890</v>
      </c>
      <c r="E27" s="29">
        <v>92</v>
      </c>
      <c r="F27" s="28">
        <v>85</v>
      </c>
      <c r="G27" s="28">
        <v>95</v>
      </c>
      <c r="H27" s="28">
        <f t="shared" si="5"/>
        <v>90.67</v>
      </c>
      <c r="I27" s="26">
        <f t="shared" si="6"/>
        <v>3</v>
      </c>
      <c r="J27" s="26">
        <f t="shared" si="7"/>
        <v>5.1316014394468841</v>
      </c>
      <c r="K27" s="26">
        <f t="shared" si="8"/>
        <v>5.6596464535644468</v>
      </c>
      <c r="L27" s="26" t="str">
        <f t="shared" si="9"/>
        <v>ОДНОРОДНЫЕ</v>
      </c>
      <c r="M27" s="28">
        <f t="shared" si="10"/>
        <v>171366.30000000002</v>
      </c>
      <c r="O27" s="33"/>
    </row>
    <row r="28" spans="1:17" s="27" customFormat="1" ht="30" x14ac:dyDescent="0.25">
      <c r="A28" s="4">
        <v>9</v>
      </c>
      <c r="B28" s="53" t="s">
        <v>38</v>
      </c>
      <c r="C28" s="54" t="s">
        <v>41</v>
      </c>
      <c r="D28" s="55">
        <v>150</v>
      </c>
      <c r="E28" s="29">
        <v>187</v>
      </c>
      <c r="F28" s="28">
        <v>170</v>
      </c>
      <c r="G28" s="28">
        <v>200</v>
      </c>
      <c r="H28" s="28">
        <f t="shared" si="5"/>
        <v>185.67</v>
      </c>
      <c r="I28" s="26">
        <f t="shared" si="6"/>
        <v>3</v>
      </c>
      <c r="J28" s="26">
        <f t="shared" si="7"/>
        <v>15.044378795195676</v>
      </c>
      <c r="K28" s="26">
        <f t="shared" si="8"/>
        <v>8.1027515458586077</v>
      </c>
      <c r="L28" s="26" t="str">
        <f t="shared" si="9"/>
        <v>ОДНОРОДНЫЕ</v>
      </c>
      <c r="M28" s="28">
        <f t="shared" si="10"/>
        <v>27850.499999999996</v>
      </c>
      <c r="O28" s="33"/>
    </row>
    <row r="29" spans="1:17" x14ac:dyDescent="0.25">
      <c r="A29" s="4"/>
      <c r="B29" s="30"/>
      <c r="C29" s="31"/>
      <c r="D29" s="32"/>
      <c r="E29" s="24">
        <f>SUMPRODUCT($D$20:$D$28,E20:E28)</f>
        <v>514309</v>
      </c>
      <c r="F29" s="24">
        <f>SUMPRODUCT($D$20:$D$28,F20:F28)</f>
        <v>474710</v>
      </c>
      <c r="G29" s="19">
        <f>SUMPRODUCT($D$20:$D$28,G20:G28)</f>
        <v>542650</v>
      </c>
      <c r="H29" s="15"/>
      <c r="I29" s="12"/>
      <c r="J29" s="12"/>
      <c r="K29" s="12"/>
      <c r="L29" s="12"/>
      <c r="M29" s="3">
        <f>SUM(M20:M28)</f>
        <v>510559.99</v>
      </c>
      <c r="O29" s="9"/>
    </row>
    <row r="30" spans="1:17" x14ac:dyDescent="0.25">
      <c r="O30" s="9"/>
    </row>
    <row r="31" spans="1:17" x14ac:dyDescent="0.25">
      <c r="A31" s="44" t="s">
        <v>20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7" x14ac:dyDescent="0.25">
      <c r="A32" s="45" t="s">
        <v>19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5" ht="1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O33" s="9"/>
    </row>
    <row r="34" spans="1:15" s="6" customFormat="1" x14ac:dyDescent="0.25">
      <c r="A34" s="40" t="s">
        <v>45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5"/>
      <c r="O34" s="5"/>
    </row>
    <row r="36" spans="1:15" x14ac:dyDescent="0.25">
      <c r="J36" s="9"/>
    </row>
    <row r="40" spans="1:15" x14ac:dyDescent="0.25">
      <c r="L40" s="9"/>
    </row>
  </sheetData>
  <mergeCells count="18">
    <mergeCell ref="L18:L19"/>
    <mergeCell ref="A18:A19"/>
    <mergeCell ref="B18:B19"/>
    <mergeCell ref="C18:D18"/>
    <mergeCell ref="E3:M3"/>
    <mergeCell ref="A34:M34"/>
    <mergeCell ref="A33:M33"/>
    <mergeCell ref="J12:K12"/>
    <mergeCell ref="B14:L14"/>
    <mergeCell ref="A31:M31"/>
    <mergeCell ref="A32:M32"/>
    <mergeCell ref="M18:M19"/>
    <mergeCell ref="A17:B17"/>
    <mergeCell ref="C17:D17"/>
    <mergeCell ref="H18:H19"/>
    <mergeCell ref="I18:I19"/>
    <mergeCell ref="J18:J19"/>
    <mergeCell ref="K18:K19"/>
  </mergeCells>
  <conditionalFormatting sqref="L20 L29">
    <cfRule type="containsText" dxfId="47" priority="136" operator="containsText" text="НЕ">
      <formula>NOT(ISERROR(SEARCH("НЕ",L20)))</formula>
    </cfRule>
    <cfRule type="containsText" dxfId="46" priority="137" operator="containsText" text="ОДНОРОДНЫЕ">
      <formula>NOT(ISERROR(SEARCH("ОДНОРОДНЫЕ",L20)))</formula>
    </cfRule>
    <cfRule type="containsText" dxfId="45" priority="138" operator="containsText" text="НЕОДНОРОДНЫЕ">
      <formula>NOT(ISERROR(SEARCH("НЕОДНОРОДНЫЕ",L20)))</formula>
    </cfRule>
  </conditionalFormatting>
  <conditionalFormatting sqref="L20 L29">
    <cfRule type="containsText" dxfId="44" priority="133" operator="containsText" text="НЕОДНОРОДНЫЕ">
      <formula>NOT(ISERROR(SEARCH("НЕОДНОРОДНЫЕ",L20)))</formula>
    </cfRule>
    <cfRule type="containsText" dxfId="43" priority="134" operator="containsText" text="ОДНОРОДНЫЕ">
      <formula>NOT(ISERROR(SEARCH("ОДНОРОДНЫЕ",L20)))</formula>
    </cfRule>
    <cfRule type="containsText" dxfId="42" priority="135" operator="containsText" text="НЕОДНОРОДНЫЕ">
      <formula>NOT(ISERROR(SEARCH("НЕОДНОРОДНЫЕ",L20)))</formula>
    </cfRule>
  </conditionalFormatting>
  <conditionalFormatting sqref="L28">
    <cfRule type="containsText" dxfId="41" priority="28" operator="containsText" text="НЕ">
      <formula>NOT(ISERROR(SEARCH("НЕ",L28)))</formula>
    </cfRule>
    <cfRule type="containsText" dxfId="40" priority="29" operator="containsText" text="ОДНОРОДНЫЕ">
      <formula>NOT(ISERROR(SEARCH("ОДНОРОДНЫЕ",L28)))</formula>
    </cfRule>
    <cfRule type="containsText" dxfId="39" priority="30" operator="containsText" text="НЕОДНОРОДНЫЕ">
      <formula>NOT(ISERROR(SEARCH("НЕОДНОРОДНЫЕ",L28)))</formula>
    </cfRule>
  </conditionalFormatting>
  <conditionalFormatting sqref="L28">
    <cfRule type="containsText" dxfId="38" priority="25" operator="containsText" text="НЕОДНОРОДНЫЕ">
      <formula>NOT(ISERROR(SEARCH("НЕОДНОРОДНЫЕ",L28)))</formula>
    </cfRule>
    <cfRule type="containsText" dxfId="37" priority="26" operator="containsText" text="ОДНОРОДНЫЕ">
      <formula>NOT(ISERROR(SEARCH("ОДНОРОДНЫЕ",L28)))</formula>
    </cfRule>
    <cfRule type="containsText" dxfId="36" priority="27" operator="containsText" text="НЕОДНОРОДНЫЕ">
      <formula>NOT(ISERROR(SEARCH("НЕОДНОРОДНЫЕ",L28)))</formula>
    </cfRule>
  </conditionalFormatting>
  <conditionalFormatting sqref="L21 L26:L27">
    <cfRule type="containsText" dxfId="35" priority="22" operator="containsText" text="НЕ">
      <formula>NOT(ISERROR(SEARCH("НЕ",L21)))</formula>
    </cfRule>
    <cfRule type="containsText" dxfId="34" priority="23" operator="containsText" text="ОДНОРОДНЫЕ">
      <formula>NOT(ISERROR(SEARCH("ОДНОРОДНЫЕ",L21)))</formula>
    </cfRule>
    <cfRule type="containsText" dxfId="33" priority="24" operator="containsText" text="НЕОДНОРОДНЫЕ">
      <formula>NOT(ISERROR(SEARCH("НЕОДНОРОДНЫЕ",L21)))</formula>
    </cfRule>
  </conditionalFormatting>
  <conditionalFormatting sqref="L21 L26:L27">
    <cfRule type="containsText" dxfId="32" priority="19" operator="containsText" text="НЕОДНОРОДНЫЕ">
      <formula>NOT(ISERROR(SEARCH("НЕОДНОРОДНЫЕ",L21)))</formula>
    </cfRule>
    <cfRule type="containsText" dxfId="31" priority="20" operator="containsText" text="ОДНОРОДНЫЕ">
      <formula>NOT(ISERROR(SEARCH("ОДНОРОДНЫЕ",L21)))</formula>
    </cfRule>
    <cfRule type="containsText" dxfId="30" priority="21" operator="containsText" text="НЕОДНОРОДНЫЕ">
      <formula>NOT(ISERROR(SEARCH("НЕОДНОРОДНЫЕ",L21)))</formula>
    </cfRule>
  </conditionalFormatting>
  <conditionalFormatting sqref="L25">
    <cfRule type="containsText" dxfId="29" priority="16" operator="containsText" text="НЕ">
      <formula>NOT(ISERROR(SEARCH("НЕ",L25)))</formula>
    </cfRule>
    <cfRule type="containsText" dxfId="28" priority="17" operator="containsText" text="ОДНОРОДНЫЕ">
      <formula>NOT(ISERROR(SEARCH("ОДНОРОДНЫЕ",L25)))</formula>
    </cfRule>
    <cfRule type="containsText" dxfId="27" priority="18" operator="containsText" text="НЕОДНОРОДНЫЕ">
      <formula>NOT(ISERROR(SEARCH("НЕОДНОРОДНЫЕ",L25)))</formula>
    </cfRule>
  </conditionalFormatting>
  <conditionalFormatting sqref="L25">
    <cfRule type="containsText" dxfId="26" priority="13" operator="containsText" text="НЕОДНОРОДНЫЕ">
      <formula>NOT(ISERROR(SEARCH("НЕОДНОРОДНЫЕ",L25)))</formula>
    </cfRule>
    <cfRule type="containsText" dxfId="25" priority="14" operator="containsText" text="ОДНОРОДНЫЕ">
      <formula>NOT(ISERROR(SEARCH("ОДНОРОДНЫЕ",L25)))</formula>
    </cfRule>
    <cfRule type="containsText" dxfId="24" priority="15" operator="containsText" text="НЕОДНОРОДНЫЕ">
      <formula>NOT(ISERROR(SEARCH("НЕОДНОРОДНЫЕ",L25)))</formula>
    </cfRule>
  </conditionalFormatting>
  <conditionalFormatting sqref="L23:L24">
    <cfRule type="containsText" dxfId="23" priority="10" operator="containsText" text="НЕ">
      <formula>NOT(ISERROR(SEARCH("НЕ",L23)))</formula>
    </cfRule>
    <cfRule type="containsText" dxfId="22" priority="11" operator="containsText" text="ОДНОРОДНЫЕ">
      <formula>NOT(ISERROR(SEARCH("ОДНОРОДНЫЕ",L23)))</formula>
    </cfRule>
    <cfRule type="containsText" dxfId="21" priority="12" operator="containsText" text="НЕОДНОРОДНЫЕ">
      <formula>NOT(ISERROR(SEARCH("НЕОДНОРОДНЫЕ",L23)))</formula>
    </cfRule>
  </conditionalFormatting>
  <conditionalFormatting sqref="L23:L24">
    <cfRule type="containsText" dxfId="17" priority="7" operator="containsText" text="НЕОДНОРОДНЫЕ">
      <formula>NOT(ISERROR(SEARCH("НЕОДНОРОДНЫЕ",L23)))</formula>
    </cfRule>
    <cfRule type="containsText" dxfId="16" priority="8" operator="containsText" text="ОДНОРОДНЫЕ">
      <formula>NOT(ISERROR(SEARCH("ОДНОРОДНЫЕ",L23)))</formula>
    </cfRule>
    <cfRule type="containsText" dxfId="15" priority="9" operator="containsText" text="НЕОДНОРОДНЫЕ">
      <formula>NOT(ISERROR(SEARCH("НЕОДНОРОДНЫЕ",L23)))</formula>
    </cfRule>
  </conditionalFormatting>
  <conditionalFormatting sqref="L22">
    <cfRule type="containsText" dxfId="11" priority="4" operator="containsText" text="НЕ">
      <formula>NOT(ISERROR(SEARCH("НЕ",L22)))</formula>
    </cfRule>
    <cfRule type="containsText" dxfId="10" priority="5" operator="containsText" text="ОДНОРОДНЫЕ">
      <formula>NOT(ISERROR(SEARCH("ОДНОРОДНЫЕ",L22)))</formula>
    </cfRule>
    <cfRule type="containsText" dxfId="9" priority="6" operator="containsText" text="НЕОДНОРОДНЫЕ">
      <formula>NOT(ISERROR(SEARCH("НЕОДНОРОДНЫЕ",L22)))</formula>
    </cfRule>
  </conditionalFormatting>
  <conditionalFormatting sqref="L22">
    <cfRule type="containsText" dxfId="5" priority="1" operator="containsText" text="НЕОДНОРОДНЫЕ">
      <formula>NOT(ISERROR(SEARCH("НЕОДНОРОДНЫЕ",L22)))</formula>
    </cfRule>
    <cfRule type="containsText" dxfId="4" priority="2" operator="containsText" text="ОДНОРОДНЫЕ">
      <formula>NOT(ISERROR(SEARCH("ОДНОРОДНЫЕ",L22)))</formula>
    </cfRule>
    <cfRule type="containsText" dxfId="3" priority="3" operator="containsText" text="НЕОДНОРОДНЫЕ">
      <formula>NOT(ISERROR(SEARCH("НЕОДНОРОДНЫЕ",L22)))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2024-10-24T07:23:52Z</dcterms:modified>
</cp:coreProperties>
</file>