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19" i="1"/>
  <c r="R19" i="1" s="1"/>
  <c r="P20" i="1"/>
  <c r="P21" i="1"/>
  <c r="P22" i="1"/>
  <c r="P23" i="1"/>
  <c r="P24" i="1"/>
  <c r="P25" i="1"/>
  <c r="P26" i="1"/>
  <c r="P19" i="1"/>
  <c r="Q20" i="1"/>
  <c r="Q21" i="1"/>
  <c r="Q22" i="1"/>
  <c r="Q23" i="1"/>
  <c r="Q24" i="1"/>
  <c r="Q25" i="1"/>
  <c r="Q26" i="1"/>
  <c r="Q19" i="1"/>
  <c r="R20" i="1" l="1"/>
  <c r="T21" i="1"/>
  <c r="T22" i="1"/>
  <c r="T23" i="1"/>
  <c r="R22" i="1" l="1"/>
  <c r="S22" i="1" s="1"/>
  <c r="R23" i="1"/>
  <c r="S23" i="1" s="1"/>
  <c r="R26" i="1"/>
  <c r="S26" i="1" s="1"/>
  <c r="R25" i="1"/>
  <c r="S25" i="1" s="1"/>
  <c r="R21" i="1"/>
  <c r="S21" i="1" s="1"/>
  <c r="R24" i="1"/>
  <c r="S24" i="1" s="1"/>
  <c r="T26" i="1"/>
  <c r="T25" i="1"/>
  <c r="T24" i="1"/>
  <c r="T20" i="1"/>
  <c r="T19" i="1"/>
  <c r="C16" i="1" l="1"/>
  <c r="S20" i="1"/>
  <c r="S19" i="1" l="1"/>
</calcChain>
</file>

<file path=xl/sharedStrings.xml><?xml version="1.0" encoding="utf-8"?>
<sst xmlns="http://schemas.openxmlformats.org/spreadsheetml/2006/main" count="67" uniqueCount="47">
  <si>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</si>
  <si>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</si>
  <si>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</si>
  <si>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</si>
  <si>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</si>
  <si>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</si>
  <si>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</si>
  <si>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</si>
  <si>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</si>
  <si>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</si>
  <si>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</si>
  <si>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</si>
  <si>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</si>
  <si>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</si>
  <si>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</si>
  <si>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</si>
  <si>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</si>
  <si>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</si>
  <si>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</si>
  <si>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</si>
  <si>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</si>
  <si>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</si>
  <si>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</si>
  <si>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</si>
  <si>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</si>
  <si>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</si>
  <si>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</si>
  <si>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</si>
  <si>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</si>
  <si>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</si>
  <si>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</si>
  <si>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</si>
  <si>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</si>
  <si>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</si>
  <si>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</si>
  <si>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</si>
  <si>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190-24</t>
  </si>
  <si>
    <t>на поставку препаратов гормональных для системного использования</t>
  </si>
  <si>
    <t xml:space="preserve">Октреотид </t>
  </si>
  <si>
    <t>Дексаметазон</t>
  </si>
  <si>
    <t xml:space="preserve">Преднизолон </t>
  </si>
  <si>
    <t>Гидрокортизон</t>
  </si>
  <si>
    <t xml:space="preserve">Левотироксин натрия </t>
  </si>
  <si>
    <t>Десмопрессин</t>
  </si>
  <si>
    <t>Система электронного заказа "ФармКомандир"  15.10.2024</t>
  </si>
  <si>
    <t>Государственный реестр предельных отпускных цен 15.10.2024 https://grls.minzdrav.gov.ru/PriceLims.aspx?PageSize=10&amp;RegNumber=&amp;OrderNumber=&amp;OrderBy=pklimprice&amp;OrderType=desc&amp;INN=&amp;token=4f3bba40-ad3f-4fb0-89c6-c55a19839100</t>
  </si>
  <si>
    <t>Начальная (максимальная) цена договора устанавливается в размере 255763,61 руб. (двести пятьдесят пять тысяч семьсот шестьдесят три рубля шестьдесят одна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</si>
</sst>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10" zoomScale="85" zoomScaleNormal="85" zoomScalePageLayoutView="70" workbookViewId="0">
      <selection activeCell="P34" sqref="P34:P43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32.28515625" style="1" customWidth="1"/>
    <col min="9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18" t="s">
        <v>37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x14ac:dyDescent="0.25">
      <c r="G4" s="32"/>
      <c r="H4" s="32"/>
      <c r="I4" s="32"/>
      <c r="J4" s="32"/>
      <c r="K4" s="32"/>
      <c r="L4" s="32"/>
      <c r="M4" s="32"/>
      <c r="N4" s="32"/>
      <c r="O4" s="32"/>
      <c r="P4" s="34"/>
      <c r="Q4" s="34"/>
      <c r="R4" s="34"/>
      <c r="S4" s="34"/>
      <c r="T4" s="5" t="s">
        <v>22</v>
      </c>
    </row>
    <row r="5" spans="1:20" x14ac:dyDescent="0.25">
      <c r="G5" s="32"/>
      <c r="H5" s="32"/>
      <c r="I5" s="32"/>
      <c r="J5" s="32"/>
      <c r="K5" s="32"/>
      <c r="L5" s="32"/>
      <c r="M5" s="32"/>
      <c r="N5" s="32"/>
      <c r="O5" s="32"/>
      <c r="P5" s="34"/>
      <c r="Q5" s="34"/>
      <c r="R5" s="34"/>
      <c r="S5" s="34"/>
      <c r="T5" s="5" t="s">
        <v>21</v>
      </c>
    </row>
    <row r="6" spans="1:20" ht="14.45" customHeight="1" x14ac:dyDescent="0.25">
      <c r="G6" s="32"/>
      <c r="H6" s="32"/>
      <c r="I6" s="32"/>
      <c r="J6" s="32"/>
      <c r="K6" s="32"/>
      <c r="L6" s="32"/>
      <c r="M6" s="32"/>
      <c r="N6" s="32"/>
      <c r="O6" s="32"/>
      <c r="P6" s="34"/>
      <c r="Q6" s="34"/>
      <c r="R6" s="34"/>
      <c r="S6" s="34"/>
      <c r="T6" s="5" t="s">
        <v>36</v>
      </c>
    </row>
    <row r="7" spans="1:20" x14ac:dyDescent="0.25">
      <c r="G7" s="32"/>
      <c r="H7" s="32"/>
      <c r="I7" s="32"/>
      <c r="J7" s="32"/>
      <c r="K7" s="32"/>
      <c r="L7" s="32"/>
      <c r="M7" s="32"/>
      <c r="N7" s="32"/>
      <c r="O7" s="32"/>
      <c r="P7" s="34"/>
      <c r="Q7" s="34"/>
      <c r="R7" s="34"/>
      <c r="S7" s="34"/>
      <c r="T7" s="3" t="s">
        <v>13</v>
      </c>
    </row>
    <row r="8" spans="1:20" x14ac:dyDescent="0.25">
      <c r="T8" s="33" t="s">
        <v>16</v>
      </c>
    </row>
    <row r="9" spans="1:20" x14ac:dyDescent="0.25">
      <c r="T9" s="33" t="s">
        <v>14</v>
      </c>
    </row>
    <row r="11" spans="1:20" ht="28.9" customHeight="1" x14ac:dyDescent="0.25">
      <c r="Q11" s="19" t="s">
        <v>30</v>
      </c>
      <c r="R11" s="19"/>
      <c r="S11" s="34"/>
      <c r="T11" s="32" t="s">
        <v>31</v>
      </c>
    </row>
    <row r="13" spans="1:20" x14ac:dyDescent="0.25">
      <c r="B13" s="23" t="s">
        <v>15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0" hidden="1" x14ac:dyDescent="0.25"/>
    <row r="16" spans="1:20" ht="135" x14ac:dyDescent="0.25">
      <c r="A16" s="27" t="s">
        <v>11</v>
      </c>
      <c r="B16" s="28"/>
      <c r="C16" s="29">
        <f>SUM(T19:T26)</f>
        <v>255763.61</v>
      </c>
      <c r="D16" s="28"/>
      <c r="E16" s="7" t="s">
        <v>44</v>
      </c>
      <c r="F16" s="7" t="s">
        <v>44</v>
      </c>
      <c r="G16" s="7" t="s">
        <v>44</v>
      </c>
      <c r="H16" s="7" t="s">
        <v>45</v>
      </c>
      <c r="I16" s="14"/>
      <c r="J16" s="14"/>
      <c r="K16" s="7"/>
      <c r="L16" s="7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16" t="s">
        <v>0</v>
      </c>
      <c r="B17" s="16" t="s">
        <v>1</v>
      </c>
      <c r="C17" s="16" t="s">
        <v>2</v>
      </c>
      <c r="D17" s="16"/>
      <c r="E17" s="14" t="s">
        <v>23</v>
      </c>
      <c r="F17" s="14" t="s">
        <v>24</v>
      </c>
      <c r="G17" s="14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30" t="s">
        <v>12</v>
      </c>
      <c r="P17" s="16" t="s">
        <v>8</v>
      </c>
      <c r="Q17" s="16" t="s">
        <v>9</v>
      </c>
      <c r="R17" s="16" t="s">
        <v>10</v>
      </c>
      <c r="S17" s="16" t="s">
        <v>6</v>
      </c>
      <c r="T17" s="26" t="s">
        <v>7</v>
      </c>
    </row>
    <row r="18" spans="1:22" x14ac:dyDescent="0.25">
      <c r="A18" s="17"/>
      <c r="B18" s="17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31"/>
      <c r="P18" s="16"/>
      <c r="Q18" s="16"/>
      <c r="R18" s="16"/>
      <c r="S18" s="16"/>
      <c r="T18" s="26"/>
    </row>
    <row r="19" spans="1:22" x14ac:dyDescent="0.25">
      <c r="A19" s="12">
        <v>1</v>
      </c>
      <c r="B19" s="15" t="s">
        <v>38</v>
      </c>
      <c r="C19" s="8" t="s">
        <v>35</v>
      </c>
      <c r="D19" s="8">
        <v>70</v>
      </c>
      <c r="E19" s="14">
        <v>1204.1500000000001</v>
      </c>
      <c r="F19" s="14">
        <v>1262.8800000000001</v>
      </c>
      <c r="G19" s="14"/>
      <c r="H19" s="14">
        <v>1261.4100000000001</v>
      </c>
      <c r="I19" s="14"/>
      <c r="J19" s="14"/>
      <c r="K19" s="14"/>
      <c r="L19" s="14"/>
      <c r="M19" s="14"/>
      <c r="N19" s="11"/>
      <c r="O19" s="11">
        <f>ROUND(AVERAGE(E19:H19),2)</f>
        <v>1242.81</v>
      </c>
      <c r="P19" s="8">
        <f xml:space="preserve"> COUNT(E19:H19)</f>
        <v>3</v>
      </c>
      <c r="Q19" s="8">
        <f>STDEV(E19:H19)</f>
        <v>33.491494940258093</v>
      </c>
      <c r="R19" s="8">
        <f>Q19/O19*100</f>
        <v>2.6948202010168969</v>
      </c>
      <c r="S19" s="8" t="str">
        <f t="shared" ref="S19:S26" si="0">IF(R19&lt;33,"ОДНОРОДНЫЕ","НЕОДНОРОДНЫЕ")</f>
        <v>ОДНОРОДНЫЕ</v>
      </c>
      <c r="T19" s="11">
        <f>D19*O19</f>
        <v>86996.7</v>
      </c>
    </row>
    <row r="20" spans="1:22" x14ac:dyDescent="0.25">
      <c r="A20" s="12">
        <v>2</v>
      </c>
      <c r="B20" s="15" t="s">
        <v>39</v>
      </c>
      <c r="C20" s="8" t="s">
        <v>35</v>
      </c>
      <c r="D20" s="8">
        <v>600</v>
      </c>
      <c r="E20" s="14">
        <v>123.17</v>
      </c>
      <c r="F20" s="14">
        <v>125.87</v>
      </c>
      <c r="G20" s="14">
        <v>127.29</v>
      </c>
      <c r="H20" s="14"/>
      <c r="I20" s="14"/>
      <c r="J20" s="14"/>
      <c r="K20" s="14"/>
      <c r="L20" s="14"/>
      <c r="M20" s="14"/>
      <c r="N20" s="11"/>
      <c r="O20" s="11">
        <f t="shared" ref="O20:O26" si="1">ROUND(AVERAGE(E20:H20),2)</f>
        <v>125.44</v>
      </c>
      <c r="P20" s="8">
        <f t="shared" ref="P20:P26" si="2" xml:space="preserve"> COUNT(E20:H20)</f>
        <v>3</v>
      </c>
      <c r="Q20" s="8">
        <f t="shared" ref="Q20:Q26" si="3">STDEV(E20:H20)</f>
        <v>2.0928768079687212</v>
      </c>
      <c r="R20" s="8">
        <f t="shared" ref="R20:R26" si="4">Q20/O20*100</f>
        <v>1.6684285777811871</v>
      </c>
      <c r="S20" s="8" t="str">
        <f t="shared" si="0"/>
        <v>ОДНОРОДНЫЕ</v>
      </c>
      <c r="T20" s="11">
        <f t="shared" ref="T20" si="5">D20*O20</f>
        <v>75264</v>
      </c>
    </row>
    <row r="21" spans="1:22" x14ac:dyDescent="0.25">
      <c r="A21" s="12">
        <v>3</v>
      </c>
      <c r="B21" s="15" t="s">
        <v>40</v>
      </c>
      <c r="C21" s="8" t="s">
        <v>35</v>
      </c>
      <c r="D21" s="8">
        <v>600</v>
      </c>
      <c r="E21" s="14">
        <v>120</v>
      </c>
      <c r="F21" s="14">
        <v>142.4</v>
      </c>
      <c r="G21" s="14">
        <v>165.81</v>
      </c>
      <c r="H21" s="14"/>
      <c r="I21" s="14"/>
      <c r="J21" s="14"/>
      <c r="K21" s="14"/>
      <c r="L21" s="14"/>
      <c r="M21" s="14"/>
      <c r="N21" s="11"/>
      <c r="O21" s="11">
        <f t="shared" si="1"/>
        <v>142.74</v>
      </c>
      <c r="P21" s="8">
        <f t="shared" si="2"/>
        <v>3</v>
      </c>
      <c r="Q21" s="8">
        <f t="shared" si="3"/>
        <v>22.906855596815102</v>
      </c>
      <c r="R21" s="8">
        <f t="shared" si="4"/>
        <v>16.047958243530267</v>
      </c>
      <c r="S21" s="8" t="str">
        <f t="shared" si="0"/>
        <v>ОДНОРОДНЫЕ</v>
      </c>
      <c r="T21" s="11">
        <f t="shared" ref="T21:T26" si="6">D21*O21</f>
        <v>85644</v>
      </c>
    </row>
    <row r="22" spans="1:22" x14ac:dyDescent="0.25">
      <c r="A22" s="12">
        <v>4</v>
      </c>
      <c r="B22" s="15" t="s">
        <v>40</v>
      </c>
      <c r="C22" s="8" t="s">
        <v>35</v>
      </c>
      <c r="D22" s="8">
        <v>25</v>
      </c>
      <c r="E22" s="14">
        <v>146.34</v>
      </c>
      <c r="F22" s="14">
        <v>151.62</v>
      </c>
      <c r="G22" s="14">
        <v>183.04</v>
      </c>
      <c r="H22" s="14"/>
      <c r="I22" s="14"/>
      <c r="J22" s="14"/>
      <c r="K22" s="14"/>
      <c r="L22" s="14"/>
      <c r="M22" s="14"/>
      <c r="N22" s="11"/>
      <c r="O22" s="11">
        <f t="shared" si="1"/>
        <v>160.33000000000001</v>
      </c>
      <c r="P22" s="8">
        <f t="shared" si="2"/>
        <v>3</v>
      </c>
      <c r="Q22" s="8">
        <f t="shared" si="3"/>
        <v>19.84097107838555</v>
      </c>
      <c r="R22" s="8">
        <f t="shared" si="4"/>
        <v>12.375083314654493</v>
      </c>
      <c r="S22" s="8" t="str">
        <f t="shared" si="0"/>
        <v>ОДНОРОДНЫЕ</v>
      </c>
      <c r="T22" s="11">
        <f t="shared" si="6"/>
        <v>4008.2500000000005</v>
      </c>
    </row>
    <row r="23" spans="1:22" x14ac:dyDescent="0.25">
      <c r="A23" s="12">
        <v>5</v>
      </c>
      <c r="B23" s="15" t="s">
        <v>41</v>
      </c>
      <c r="C23" s="8" t="s">
        <v>35</v>
      </c>
      <c r="D23" s="8">
        <v>2</v>
      </c>
      <c r="E23" s="14">
        <v>499.41</v>
      </c>
      <c r="F23" s="14">
        <v>499.47</v>
      </c>
      <c r="G23" s="14"/>
      <c r="H23" s="14">
        <v>503.82</v>
      </c>
      <c r="I23" s="14"/>
      <c r="J23" s="14"/>
      <c r="K23" s="14"/>
      <c r="L23" s="14"/>
      <c r="M23" s="14"/>
      <c r="N23" s="11"/>
      <c r="O23" s="11">
        <f t="shared" si="1"/>
        <v>500.9</v>
      </c>
      <c r="P23" s="8">
        <f t="shared" si="2"/>
        <v>3</v>
      </c>
      <c r="Q23" s="8">
        <f t="shared" si="3"/>
        <v>2.5289721232152607</v>
      </c>
      <c r="R23" s="8">
        <f t="shared" si="4"/>
        <v>0.50488563050813751</v>
      </c>
      <c r="S23" s="8" t="str">
        <f t="shared" si="0"/>
        <v>ОДНОРОДНЫЕ</v>
      </c>
      <c r="T23" s="11">
        <f t="shared" si="6"/>
        <v>1001.8</v>
      </c>
    </row>
    <row r="24" spans="1:22" x14ac:dyDescent="0.25">
      <c r="A24" s="12">
        <v>6</v>
      </c>
      <c r="B24" s="15" t="s">
        <v>42</v>
      </c>
      <c r="C24" s="8" t="s">
        <v>35</v>
      </c>
      <c r="D24" s="8">
        <v>12</v>
      </c>
      <c r="E24" s="14">
        <v>112.39</v>
      </c>
      <c r="F24" s="14">
        <v>114.73</v>
      </c>
      <c r="G24" s="14">
        <v>128.34</v>
      </c>
      <c r="H24" s="14"/>
      <c r="I24" s="14"/>
      <c r="J24" s="14"/>
      <c r="K24" s="14"/>
      <c r="L24" s="14"/>
      <c r="M24" s="14"/>
      <c r="N24" s="11"/>
      <c r="O24" s="11">
        <f t="shared" si="1"/>
        <v>118.49</v>
      </c>
      <c r="P24" s="8">
        <f t="shared" si="2"/>
        <v>3</v>
      </c>
      <c r="Q24" s="8">
        <f t="shared" si="3"/>
        <v>8.6130733964905541</v>
      </c>
      <c r="R24" s="8">
        <f t="shared" si="4"/>
        <v>7.2690297885817827</v>
      </c>
      <c r="S24" s="8" t="str">
        <f t="shared" si="0"/>
        <v>ОДНОРОДНЫЕ</v>
      </c>
      <c r="T24" s="11">
        <f t="shared" si="6"/>
        <v>1421.8799999999999</v>
      </c>
    </row>
    <row r="25" spans="1:22" x14ac:dyDescent="0.25">
      <c r="A25" s="12">
        <v>7</v>
      </c>
      <c r="B25" s="15" t="s">
        <v>42</v>
      </c>
      <c r="C25" s="8" t="s">
        <v>35</v>
      </c>
      <c r="D25" s="8">
        <v>5</v>
      </c>
      <c r="E25" s="14">
        <v>129.53</v>
      </c>
      <c r="F25" s="14">
        <v>130.81</v>
      </c>
      <c r="G25" s="14">
        <v>131.11000000000001</v>
      </c>
      <c r="H25" s="14"/>
      <c r="I25" s="14"/>
      <c r="J25" s="14"/>
      <c r="K25" s="14"/>
      <c r="L25" s="14"/>
      <c r="M25" s="14"/>
      <c r="N25" s="11"/>
      <c r="O25" s="11">
        <f t="shared" si="1"/>
        <v>130.47999999999999</v>
      </c>
      <c r="P25" s="8">
        <f t="shared" si="2"/>
        <v>3</v>
      </c>
      <c r="Q25" s="8">
        <f t="shared" si="3"/>
        <v>0.83912652999016879</v>
      </c>
      <c r="R25" s="8">
        <f t="shared" si="4"/>
        <v>0.64310739576193199</v>
      </c>
      <c r="S25" s="8" t="str">
        <f t="shared" si="0"/>
        <v>ОДНОРОДНЫЕ</v>
      </c>
      <c r="T25" s="11">
        <f t="shared" si="6"/>
        <v>652.4</v>
      </c>
    </row>
    <row r="26" spans="1:22" x14ac:dyDescent="0.25">
      <c r="A26" s="12">
        <v>8</v>
      </c>
      <c r="B26" s="15" t="s">
        <v>43</v>
      </c>
      <c r="C26" s="8" t="s">
        <v>35</v>
      </c>
      <c r="D26" s="8">
        <v>1</v>
      </c>
      <c r="E26" s="14">
        <v>715.76</v>
      </c>
      <c r="F26" s="14">
        <v>790.46</v>
      </c>
      <c r="G26" s="14">
        <v>817.52</v>
      </c>
      <c r="H26" s="14"/>
      <c r="I26" s="14"/>
      <c r="J26" s="14"/>
      <c r="K26" s="14"/>
      <c r="L26" s="14"/>
      <c r="M26" s="14"/>
      <c r="N26" s="11"/>
      <c r="O26" s="11">
        <f t="shared" si="1"/>
        <v>774.58</v>
      </c>
      <c r="P26" s="8">
        <f t="shared" si="2"/>
        <v>3</v>
      </c>
      <c r="Q26" s="8">
        <f t="shared" si="3"/>
        <v>52.705836488950638</v>
      </c>
      <c r="R26" s="8">
        <f t="shared" si="4"/>
        <v>6.8044406631917482</v>
      </c>
      <c r="S26" s="8" t="str">
        <f t="shared" si="0"/>
        <v>ОДНОРОДНЫЕ</v>
      </c>
      <c r="T26" s="11">
        <f t="shared" si="6"/>
        <v>774.58</v>
      </c>
    </row>
    <row r="27" spans="1:22" x14ac:dyDescent="0.25">
      <c r="E27" s="10"/>
      <c r="F27" s="10"/>
      <c r="G27" s="10"/>
      <c r="U27" s="6"/>
      <c r="V27" s="1"/>
    </row>
    <row r="28" spans="1:22" x14ac:dyDescent="0.25">
      <c r="A28" s="24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V28" s="6"/>
    </row>
    <row r="29" spans="1:22" x14ac:dyDescent="0.25">
      <c r="A29" s="25" t="s">
        <v>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2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</row>
    <row r="31" spans="1:22" s="34" customFormat="1" x14ac:dyDescent="0.25">
      <c r="A31" s="20" t="s">
        <v>46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"/>
      <c r="V31" s="2"/>
    </row>
    <row r="32" spans="1:22" x14ac:dyDescent="0.25">
      <c r="R32" s="6"/>
      <c r="S32" s="6"/>
    </row>
    <row r="37" spans="16:16" x14ac:dyDescent="0.25">
      <c r="P37" s="6"/>
    </row>
  </sheetData>
  <mergeCells count="18">
    <mergeCell ref="A31:T31"/>
    <mergeCell ref="A30:T30"/>
    <mergeCell ref="B13:S13"/>
    <mergeCell ref="A28:T28"/>
    <mergeCell ref="A29:T29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47" priority="82" operator="containsText" text="НЕ">
      <formula>NOT(ISERROR(SEARCH("НЕ",S19)))</formula>
    </cfRule>
    <cfRule type="containsText" dxfId="46" priority="83" operator="containsText" text="ОДНОРОДНЫЕ">
      <formula>NOT(ISERROR(SEARCH("ОДНОРОДНЫЕ",S19)))</formula>
    </cfRule>
    <cfRule type="containsText" dxfId="45" priority="84" operator="containsText" text="НЕОДНОРОДНЫЕ">
      <formula>NOT(ISERROR(SEARCH("НЕОДНОРОДНЫЕ",S19)))</formula>
    </cfRule>
  </conditionalFormatting>
  <conditionalFormatting sqref="S19">
    <cfRule type="containsText" dxfId="44" priority="79" operator="containsText" text="НЕОДНОРОДНЫЕ">
      <formula>NOT(ISERROR(SEARCH("НЕОДНОРОДНЫЕ",S19)))</formula>
    </cfRule>
    <cfRule type="containsText" dxfId="43" priority="80" operator="containsText" text="ОДНОРОДНЫЕ">
      <formula>NOT(ISERROR(SEARCH("ОДНОРОДНЫЕ",S19)))</formula>
    </cfRule>
    <cfRule type="containsText" dxfId="42" priority="81" operator="containsText" text="НЕОДНОРОДНЫЕ">
      <formula>NOT(ISERROR(SEARCH("НЕОДНОРОДНЫЕ",S19)))</formula>
    </cfRule>
  </conditionalFormatting>
  <conditionalFormatting sqref="S20">
    <cfRule type="containsText" dxfId="41" priority="40" operator="containsText" text="НЕ">
      <formula>NOT(ISERROR(SEARCH("НЕ",S20)))</formula>
    </cfRule>
    <cfRule type="containsText" dxfId="40" priority="41" operator="containsText" text="ОДНОРОДНЫЕ">
      <formula>NOT(ISERROR(SEARCH("ОДНОРОДНЫЕ",S20)))</formula>
    </cfRule>
    <cfRule type="containsText" dxfId="39" priority="42" operator="containsText" text="НЕОДНОРОДНЫЕ">
      <formula>NOT(ISERROR(SEARCH("НЕОДНОРОДНЫЕ",S20)))</formula>
    </cfRule>
  </conditionalFormatting>
  <conditionalFormatting sqref="S20">
    <cfRule type="containsText" dxfId="38" priority="37" operator="containsText" text="НЕОДНОРОДНЫЕ">
      <formula>NOT(ISERROR(SEARCH("НЕОДНОРОДНЫЕ",S20)))</formula>
    </cfRule>
    <cfRule type="containsText" dxfId="37" priority="38" operator="containsText" text="ОДНОРОДНЫЕ">
      <formula>NOT(ISERROR(SEARCH("ОДНОРОДНЫЕ",S20)))</formula>
    </cfRule>
    <cfRule type="containsText" dxfId="36" priority="39" operator="containsText" text="НЕОДНОРОДНЫЕ">
      <formula>NOT(ISERROR(SEARCH("НЕОДНОРОДНЫЕ",S20)))</formula>
    </cfRule>
  </conditionalFormatting>
  <conditionalFormatting sqref="S26">
    <cfRule type="containsText" dxfId="35" priority="34" operator="containsText" text="НЕ">
      <formula>NOT(ISERROR(SEARCH("НЕ",S26)))</formula>
    </cfRule>
    <cfRule type="containsText" dxfId="34" priority="35" operator="containsText" text="ОДНОРОДНЫЕ">
      <formula>NOT(ISERROR(SEARCH("ОДНОРОДНЫЕ",S26)))</formula>
    </cfRule>
    <cfRule type="containsText" dxfId="33" priority="36" operator="containsText" text="НЕОДНОРОДНЫЕ">
      <formula>NOT(ISERROR(SEARCH("НЕОДНОРОДНЫЕ",S26)))</formula>
    </cfRule>
  </conditionalFormatting>
  <conditionalFormatting sqref="S26">
    <cfRule type="containsText" dxfId="32" priority="31" operator="containsText" text="НЕОДНОРОДНЫЕ">
      <formula>NOT(ISERROR(SEARCH("НЕОДНОРОДНЫЕ",S26)))</formula>
    </cfRule>
    <cfRule type="containsText" dxfId="31" priority="32" operator="containsText" text="ОДНОРОДНЫЕ">
      <formula>NOT(ISERROR(SEARCH("ОДНОРОДНЫЕ",S26)))</formula>
    </cfRule>
    <cfRule type="containsText" dxfId="30" priority="33" operator="containsText" text="НЕОДНОРОДНЫЕ">
      <formula>NOT(ISERROR(SEARCH("НЕОДНОРОДНЫЕ",S26)))</formula>
    </cfRule>
  </conditionalFormatting>
  <conditionalFormatting sqref="S25">
    <cfRule type="containsText" dxfId="29" priority="28" operator="containsText" text="НЕ">
      <formula>NOT(ISERROR(SEARCH("НЕ",S25)))</formula>
    </cfRule>
    <cfRule type="containsText" dxfId="28" priority="29" operator="containsText" text="ОДНОРОДНЫЕ">
      <formula>NOT(ISERROR(SEARCH("ОДНОРОДНЫЕ",S25)))</formula>
    </cfRule>
    <cfRule type="containsText" dxfId="27" priority="30" operator="containsText" text="НЕОДНОРОДНЫЕ">
      <formula>NOT(ISERROR(SEARCH("НЕОДНОРОДНЫЕ",S25)))</formula>
    </cfRule>
  </conditionalFormatting>
  <conditionalFormatting sqref="S25">
    <cfRule type="containsText" dxfId="26" priority="25" operator="containsText" text="НЕОДНОРОДНЫЕ">
      <formula>NOT(ISERROR(SEARCH("НЕОДНОРОДНЫЕ",S25)))</formula>
    </cfRule>
    <cfRule type="containsText" dxfId="25" priority="26" operator="containsText" text="ОДНОРОДНЫЕ">
      <formula>NOT(ISERROR(SEARCH("ОДНОРОДНЫЕ",S25)))</formula>
    </cfRule>
    <cfRule type="containsText" dxfId="24" priority="27" operator="containsText" text="НЕОДНОРОДНЫЕ">
      <formula>NOT(ISERROR(SEARCH("НЕОДНОРОДНЫЕ",S25)))</formula>
    </cfRule>
  </conditionalFormatting>
  <conditionalFormatting sqref="S24">
    <cfRule type="containsText" dxfId="23" priority="22" operator="containsText" text="НЕ">
      <formula>NOT(ISERROR(SEARCH("НЕ",S24)))</formula>
    </cfRule>
    <cfRule type="containsText" dxfId="22" priority="23" operator="containsText" text="ОДНОРОДНЫЕ">
      <formula>NOT(ISERROR(SEARCH("ОДНОРОДНЫЕ",S24)))</formula>
    </cfRule>
    <cfRule type="containsText" dxfId="21" priority="24" operator="containsText" text="НЕОДНОРОДНЫЕ">
      <formula>NOT(ISERROR(SEARCH("НЕОДНОРОДНЫЕ",S24)))</formula>
    </cfRule>
  </conditionalFormatting>
  <conditionalFormatting sqref="S24">
    <cfRule type="containsText" dxfId="20" priority="19" operator="containsText" text="НЕОДНОРОДНЫЕ">
      <formula>NOT(ISERROR(SEARCH("НЕОДНОРОДНЫЕ",S24)))</formula>
    </cfRule>
    <cfRule type="containsText" dxfId="19" priority="20" operator="containsText" text="ОДНОРОДНЫЕ">
      <formula>NOT(ISERROR(SEARCH("ОДНОРОДНЫЕ",S24)))</formula>
    </cfRule>
    <cfRule type="containsText" dxfId="18" priority="21" operator="containsText" text="НЕОДНОРОДНЫЕ">
      <formula>NOT(ISERROR(SEARCH("НЕОДНОРОДНЫЕ",S24)))</formula>
    </cfRule>
  </conditionalFormatting>
  <conditionalFormatting sqref="S23">
    <cfRule type="containsText" dxfId="17" priority="16" operator="containsText" text="НЕ">
      <formula>NOT(ISERROR(SEARCH("НЕ",S23)))</formula>
    </cfRule>
    <cfRule type="containsText" dxfId="16" priority="17" operator="containsText" text="ОДНОРОДНЫЕ">
      <formula>NOT(ISERROR(SEARCH("ОДНОРОДНЫЕ",S23)))</formula>
    </cfRule>
    <cfRule type="containsText" dxfId="15" priority="18" operator="containsText" text="НЕОДНОРОДНЫЕ">
      <formula>NOT(ISERROR(SEARCH("НЕОДНОРОДНЫЕ",S23)))</formula>
    </cfRule>
  </conditionalFormatting>
  <conditionalFormatting sqref="S23">
    <cfRule type="containsText" dxfId="14" priority="13" operator="containsText" text="НЕОДНОРОДНЫЕ">
      <formula>NOT(ISERROR(SEARCH("НЕОДНОРОДНЫЕ",S23)))</formula>
    </cfRule>
    <cfRule type="containsText" dxfId="13" priority="14" operator="containsText" text="ОДНОРОДНЫЕ">
      <formula>NOT(ISERROR(SEARCH("ОДНОРОДНЫЕ",S23)))</formula>
    </cfRule>
    <cfRule type="containsText" dxfId="12" priority="15" operator="containsText" text="НЕОДНОРОДНЫЕ">
      <formula>NOT(ISERROR(SEARCH("НЕОДНОРОДНЫЕ",S23)))</formula>
    </cfRule>
  </conditionalFormatting>
  <conditionalFormatting sqref="S22">
    <cfRule type="containsText" dxfId="11" priority="10" operator="containsText" text="НЕ">
      <formula>NOT(ISERROR(SEARCH("НЕ",S22)))</formula>
    </cfRule>
    <cfRule type="containsText" dxfId="10" priority="11" operator="containsText" text="ОДНОРОДНЫЕ">
      <formula>NOT(ISERROR(SEARCH("ОДНОРОДНЫЕ",S22)))</formula>
    </cfRule>
    <cfRule type="containsText" dxfId="9" priority="12" operator="containsText" text="НЕОДНОРОДНЫЕ">
      <formula>NOT(ISERROR(SEARCH("НЕОДНОРОДНЫЕ",S22)))</formula>
    </cfRule>
  </conditionalFormatting>
  <conditionalFormatting sqref="S22">
    <cfRule type="containsText" dxfId="8" priority="7" operator="containsText" text="НЕОДНОРОДНЫЕ">
      <formula>NOT(ISERROR(SEARCH("НЕОДНОРОДНЫЕ",S22)))</formula>
    </cfRule>
    <cfRule type="containsText" dxfId="7" priority="8" operator="containsText" text="ОДНОРОДНЫЕ">
      <formula>NOT(ISERROR(SEARCH("ОДНОРОДНЫЕ",S22)))</formula>
    </cfRule>
    <cfRule type="containsText" dxfId="6" priority="9" operator="containsText" text="НЕОДНОРОДНЫЕ">
      <formula>NOT(ISERROR(SEARCH("НЕОДНОРОДНЫЕ",S22)))</formula>
    </cfRule>
  </conditionalFormatting>
  <conditionalFormatting sqref="S21">
    <cfRule type="containsText" dxfId="5" priority="4" operator="containsText" text="НЕ">
      <formula>NOT(ISERROR(SEARCH("НЕ",S21)))</formula>
    </cfRule>
    <cfRule type="containsText" dxfId="4" priority="5" operator="containsText" text="ОДНОРОДНЫЕ">
      <formula>NOT(ISERROR(SEARCH("ОДНОРОДНЫЕ",S21)))</formula>
    </cfRule>
    <cfRule type="containsText" dxfId="3" priority="6" operator="containsText" text="НЕОДНОРОДНЫЕ">
      <formula>NOT(ISERROR(SEARCH("НЕОДНОРОДНЫЕ",S21)))</formula>
    </cfRule>
  </conditionalFormatting>
  <conditionalFormatting sqref="S21">
    <cfRule type="containsText" dxfId="2" priority="1" operator="containsText" text="НЕОДНОРОДНЫЕ">
      <formula>NOT(ISERROR(SEARCH("НЕОДНОРОДНЫЕ",S21)))</formula>
    </cfRule>
    <cfRule type="containsText" dxfId="1" priority="2" operator="containsText" text="ОДНОРОДНЫЕ">
      <formula>NOT(ISERROR(SEARCH("ОДНОРОДНЫЕ",S21)))</formula>
    </cfRule>
    <cfRule type="containsText" dxfId="0" priority="3" operator="containsText" text="НЕОДНОРОДНЫЕ">
      <formula>NOT(ISERROR(SEARCH("НЕОДНОРОДНЫЕ",S21)))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2024-10-23T07:18:58Z</dcterms:modified>
</cp:coreProperties>
</file>