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0" i="1" l="1"/>
  <c r="O21" i="1"/>
  <c r="T21" i="1" s="1"/>
  <c r="O22" i="1"/>
  <c r="O23" i="1"/>
  <c r="T23" i="1" s="1"/>
  <c r="O24" i="1"/>
  <c r="R24" i="1" s="1"/>
  <c r="O25" i="1"/>
  <c r="R25" i="1" s="1"/>
  <c r="O26" i="1"/>
  <c r="R26" i="1" s="1"/>
  <c r="O27" i="1"/>
  <c r="O28" i="1"/>
  <c r="R28" i="1" s="1"/>
  <c r="O29" i="1"/>
  <c r="R29" i="1" s="1"/>
  <c r="O30" i="1"/>
  <c r="O31" i="1"/>
  <c r="O32" i="1"/>
  <c r="O33" i="1"/>
  <c r="O19" i="1"/>
  <c r="R19" i="1" s="1"/>
  <c r="R20" i="1"/>
  <c r="R21" i="1"/>
  <c r="R22" i="1"/>
  <c r="R23" i="1"/>
  <c r="R27" i="1"/>
  <c r="R30" i="1"/>
  <c r="R31" i="1"/>
  <c r="R32" i="1"/>
  <c r="R33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9" i="1"/>
  <c r="T22" i="1"/>
  <c r="T26" i="1" l="1"/>
  <c r="T25" i="1"/>
  <c r="T24" i="1"/>
  <c r="S23" i="1"/>
  <c r="S21" i="1"/>
  <c r="S25" i="1"/>
  <c r="S22" i="1"/>
  <c r="S26" i="1"/>
  <c r="S24" i="1"/>
  <c r="T20" i="1"/>
  <c r="T27" i="1"/>
  <c r="T28" i="1"/>
  <c r="T29" i="1"/>
  <c r="T30" i="1"/>
  <c r="T31" i="1"/>
  <c r="T32" i="1"/>
  <c r="T33" i="1"/>
  <c r="T19" i="1"/>
  <c r="C16" i="1" l="1"/>
  <c r="S27" i="1"/>
  <c r="S31" i="1"/>
  <c r="S30" i="1"/>
  <c r="S20" i="1"/>
  <c r="S28" i="1"/>
  <c r="S32" i="1"/>
  <c r="S29" i="1"/>
  <c r="S19" i="1" l="1"/>
  <c r="S33" i="1" l="1"/>
</calcChain>
</file>

<file path=xl/sharedStrings.xml><?xml version="1.0" encoding="utf-8"?>
<sst xmlns="http://schemas.openxmlformats.org/spreadsheetml/2006/main" count="83" uniqueCount="55">
  <si>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</si>
  <si>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</si>
  <si>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</si>
  <si>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</si>
  <si>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</si>
  <si>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</si>
  <si>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</si>
  <si>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</si>
  <si>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</si>
  <si>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</si>
  <si>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</si>
  <si>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</si>
  <si>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</si>
  <si>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</si>
  <si>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</si>
  <si>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</si>
  <si>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</si>
  <si>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</si>
  <si>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</si>
  <si>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</si>
  <si>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</si>
  <si>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</si>
  <si>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</si>
  <si>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</si>
  <si>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</si>
  <si>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</si>
  <si>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</si>
  <si>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</si>
  <si>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</si>
  <si>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</si>
  <si>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</si>
  <si>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</si>
  <si>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</si>
  <si>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</si>
  <si>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</si>
  <si>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Уп.</t>
  </si>
  <si>
    <t>на поставку лекарственных препаратов для лечения нервной системы</t>
  </si>
  <si>
    <t>№ 189-24</t>
  </si>
  <si>
    <t xml:space="preserve">Пропофол  </t>
  </si>
  <si>
    <t xml:space="preserve">Леводопа+Карбидопа </t>
  </si>
  <si>
    <t xml:space="preserve">Леветирацетам </t>
  </si>
  <si>
    <t xml:space="preserve">Леветирацетам  </t>
  </si>
  <si>
    <t xml:space="preserve">Прамипексол </t>
  </si>
  <si>
    <t xml:space="preserve">Амантадин </t>
  </si>
  <si>
    <t xml:space="preserve">Пирибедил </t>
  </si>
  <si>
    <t xml:space="preserve">Вальпроевая кислота </t>
  </si>
  <si>
    <t xml:space="preserve">Топирамат </t>
  </si>
  <si>
    <t xml:space="preserve">Агомелатин </t>
  </si>
  <si>
    <t>Лакосамид</t>
  </si>
  <si>
    <t>Лидокаин</t>
  </si>
  <si>
    <t>Система электронного заказа "ФармКомандир"  17.10.2024</t>
  </si>
  <si>
    <t>Государственный реестр предельных отпускных цен 17.10.2024</t>
  </si>
  <si>
    <t>Начальная (максимальная) цена договора устанавливается в размере 284721 руб. (двести восемьдесят четыре тысячи семьсот двадцать один рубль 00 копеек)</t>
  </si>
  <si>
    <t>Интернет рессурс от 17.10.2024 https://planetazdorovo.ru/irkutsk/catalog/lekarstva-i-bad/nevrologiya-psikhiatriya/epilepsiya/vimpat-tab-p-ob-19097/</t>
  </si>
  <si>
    <t>Интернет рессурс от 17.10.2024 https://366.ru/p/pkmerc-rr-d-inf-200mg-500ml-2-7862/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</si>
</sst>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zoomScale="85" zoomScaleNormal="85" zoomScalePageLayoutView="70" workbookViewId="0">
      <selection activeCell="J27" sqref="J27"/>
    </sheetView>
  </sheetViews>
  <sheetFormatPr defaultRowHeight="15" x14ac:dyDescent="0.25"/>
  <cols>
    <col min="1" max="1" width="6.140625" style="7" bestFit="1" customWidth="1"/>
    <col min="2" max="2" width="33.28515625" style="7" bestFit="1" customWidth="1"/>
    <col min="3" max="3" width="11.7109375" style="7" customWidth="1"/>
    <col min="4" max="4" width="7.140625" style="7" bestFit="1" customWidth="1"/>
    <col min="5" max="7" width="20.7109375" style="1" customWidth="1"/>
    <col min="8" max="10" width="16.85546875" style="1" customWidth="1"/>
    <col min="11" max="14" width="16.85546875" style="1" hidden="1" customWidth="1"/>
    <col min="15" max="15" width="13.7109375" style="1" customWidth="1"/>
    <col min="16" max="16" width="9.42578125" style="7" customWidth="1"/>
    <col min="17" max="17" width="12.5703125" style="7" customWidth="1"/>
    <col min="18" max="18" width="10.28515625" style="7" customWidth="1"/>
    <col min="19" max="19" width="22.42578125" style="7" bestFit="1" customWidth="1"/>
    <col min="20" max="20" width="17.5703125" style="1" customWidth="1"/>
    <col min="21" max="21" width="10.7109375" style="7" bestFit="1" customWidth="1"/>
    <col min="22" max="22" width="11.28515625" style="7" bestFit="1" customWidth="1"/>
    <col min="23" max="23" width="10.7109375" style="7" bestFit="1" customWidth="1"/>
    <col min="24" max="24" width="11.7109375" style="7" bestFit="1" customWidth="1"/>
    <col min="25" max="25" width="10.7109375" style="7" bestFit="1" customWidth="1"/>
    <col min="26" max="16384" width="9.140625" style="7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29" t="s">
        <v>36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x14ac:dyDescent="0.25">
      <c r="G4" s="10"/>
      <c r="H4" s="10"/>
      <c r="I4" s="10"/>
      <c r="J4" s="10"/>
      <c r="K4" s="10"/>
      <c r="L4" s="10"/>
      <c r="M4" s="10"/>
      <c r="N4" s="10"/>
      <c r="O4" s="10"/>
      <c r="P4" s="12"/>
      <c r="Q4" s="12"/>
      <c r="R4" s="12"/>
      <c r="S4" s="12"/>
      <c r="T4" s="5" t="s">
        <v>22</v>
      </c>
    </row>
    <row r="5" spans="1:20" x14ac:dyDescent="0.25">
      <c r="G5" s="10"/>
      <c r="H5" s="10"/>
      <c r="I5" s="10"/>
      <c r="J5" s="10"/>
      <c r="K5" s="10"/>
      <c r="L5" s="10"/>
      <c r="M5" s="10"/>
      <c r="N5" s="10"/>
      <c r="O5" s="10"/>
      <c r="P5" s="12"/>
      <c r="Q5" s="12"/>
      <c r="R5" s="12"/>
      <c r="S5" s="12"/>
      <c r="T5" s="5" t="s">
        <v>21</v>
      </c>
    </row>
    <row r="6" spans="1:20" ht="14.45" customHeight="1" x14ac:dyDescent="0.25">
      <c r="G6" s="10"/>
      <c r="H6" s="10"/>
      <c r="I6" s="10"/>
      <c r="J6" s="10"/>
      <c r="K6" s="10"/>
      <c r="L6" s="10"/>
      <c r="M6" s="10"/>
      <c r="N6" s="10"/>
      <c r="O6" s="10"/>
      <c r="P6" s="12"/>
      <c r="Q6" s="12"/>
      <c r="R6" s="12"/>
      <c r="S6" s="12"/>
      <c r="T6" s="5" t="s">
        <v>37</v>
      </c>
    </row>
    <row r="7" spans="1:20" x14ac:dyDescent="0.25">
      <c r="G7" s="10"/>
      <c r="H7" s="10"/>
      <c r="I7" s="10"/>
      <c r="J7" s="10"/>
      <c r="K7" s="10"/>
      <c r="L7" s="10"/>
      <c r="M7" s="10"/>
      <c r="N7" s="10"/>
      <c r="O7" s="10"/>
      <c r="P7" s="12"/>
      <c r="Q7" s="12"/>
      <c r="R7" s="12"/>
      <c r="S7" s="12"/>
      <c r="T7" s="3" t="s">
        <v>13</v>
      </c>
    </row>
    <row r="8" spans="1:20" x14ac:dyDescent="0.25">
      <c r="T8" s="11" t="s">
        <v>16</v>
      </c>
    </row>
    <row r="9" spans="1:20" x14ac:dyDescent="0.25">
      <c r="T9" s="11" t="s">
        <v>14</v>
      </c>
    </row>
    <row r="11" spans="1:20" ht="28.9" customHeight="1" x14ac:dyDescent="0.25">
      <c r="Q11" s="32" t="s">
        <v>30</v>
      </c>
      <c r="R11" s="32"/>
      <c r="S11" s="12"/>
      <c r="T11" s="10" t="s">
        <v>31</v>
      </c>
    </row>
    <row r="13" spans="1:20" x14ac:dyDescent="0.25">
      <c r="B13" s="36" t="s">
        <v>15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4" spans="1:20" hidden="1" x14ac:dyDescent="0.25"/>
    <row r="16" spans="1:20" ht="150" x14ac:dyDescent="0.25">
      <c r="A16" s="40" t="s">
        <v>11</v>
      </c>
      <c r="B16" s="41"/>
      <c r="C16" s="42">
        <f>SUM(T19:T33)</f>
        <v>284720.99999999994</v>
      </c>
      <c r="D16" s="41"/>
      <c r="E16" s="13" t="s">
        <v>50</v>
      </c>
      <c r="F16" s="13" t="s">
        <v>50</v>
      </c>
      <c r="G16" s="13" t="s">
        <v>50</v>
      </c>
      <c r="H16" s="13" t="s">
        <v>51</v>
      </c>
      <c r="I16" s="46" t="s">
        <v>53</v>
      </c>
      <c r="J16" s="46" t="s">
        <v>54</v>
      </c>
      <c r="K16" s="13"/>
      <c r="L16" s="13"/>
      <c r="M16" s="13"/>
      <c r="N16" s="13"/>
      <c r="O16" s="15"/>
      <c r="P16" s="16"/>
      <c r="Q16" s="16"/>
      <c r="R16" s="16"/>
      <c r="S16" s="16"/>
      <c r="T16" s="15"/>
    </row>
    <row r="17" spans="1:20" ht="30" customHeight="1" x14ac:dyDescent="0.25">
      <c r="A17" s="30" t="s">
        <v>0</v>
      </c>
      <c r="B17" s="30" t="s">
        <v>1</v>
      </c>
      <c r="C17" s="30" t="s">
        <v>2</v>
      </c>
      <c r="D17" s="30"/>
      <c r="E17" s="14" t="s">
        <v>23</v>
      </c>
      <c r="F17" s="14" t="s">
        <v>24</v>
      </c>
      <c r="G17" s="14" t="s">
        <v>25</v>
      </c>
      <c r="H17" s="15" t="s">
        <v>26</v>
      </c>
      <c r="I17" s="15" t="s">
        <v>27</v>
      </c>
      <c r="J17" s="15" t="s">
        <v>28</v>
      </c>
      <c r="K17" s="15" t="s">
        <v>29</v>
      </c>
      <c r="L17" s="15" t="s">
        <v>32</v>
      </c>
      <c r="M17" s="15" t="s">
        <v>33</v>
      </c>
      <c r="N17" s="15" t="s">
        <v>34</v>
      </c>
      <c r="O17" s="43" t="s">
        <v>12</v>
      </c>
      <c r="P17" s="30" t="s">
        <v>8</v>
      </c>
      <c r="Q17" s="30" t="s">
        <v>9</v>
      </c>
      <c r="R17" s="30" t="s">
        <v>10</v>
      </c>
      <c r="S17" s="30" t="s">
        <v>6</v>
      </c>
      <c r="T17" s="39" t="s">
        <v>7</v>
      </c>
    </row>
    <row r="18" spans="1:20" x14ac:dyDescent="0.25">
      <c r="A18" s="31"/>
      <c r="B18" s="31"/>
      <c r="C18" s="9" t="s">
        <v>3</v>
      </c>
      <c r="D18" s="9" t="s">
        <v>4</v>
      </c>
      <c r="E18" s="8" t="s">
        <v>5</v>
      </c>
      <c r="F18" s="8" t="s">
        <v>5</v>
      </c>
      <c r="G18" s="8" t="s">
        <v>5</v>
      </c>
      <c r="H18" s="8" t="s">
        <v>5</v>
      </c>
      <c r="I18" s="8" t="s">
        <v>5</v>
      </c>
      <c r="J18" s="8" t="s">
        <v>5</v>
      </c>
      <c r="K18" s="8" t="s">
        <v>5</v>
      </c>
      <c r="L18" s="8" t="s">
        <v>5</v>
      </c>
      <c r="M18" s="8" t="s">
        <v>5</v>
      </c>
      <c r="N18" s="8" t="s">
        <v>5</v>
      </c>
      <c r="O18" s="44"/>
      <c r="P18" s="30"/>
      <c r="Q18" s="30"/>
      <c r="R18" s="30"/>
      <c r="S18" s="30"/>
      <c r="T18" s="39"/>
    </row>
    <row r="19" spans="1:20" s="18" customFormat="1" x14ac:dyDescent="0.25">
      <c r="A19" s="20">
        <v>1</v>
      </c>
      <c r="B19" s="48" t="s">
        <v>38</v>
      </c>
      <c r="C19" s="28" t="s">
        <v>35</v>
      </c>
      <c r="D19" s="28">
        <v>130</v>
      </c>
      <c r="E19" s="49">
        <v>544</v>
      </c>
      <c r="F19" s="45">
        <v>593.34</v>
      </c>
      <c r="G19" s="46"/>
      <c r="H19" s="46">
        <v>607.66999999999996</v>
      </c>
      <c r="I19" s="46"/>
      <c r="J19" s="14"/>
      <c r="K19" s="14"/>
      <c r="L19" s="14"/>
      <c r="M19" s="14"/>
      <c r="N19" s="19"/>
      <c r="O19" s="19">
        <f>ROUND(AVERAGE(E19:J19),2)</f>
        <v>581.66999999999996</v>
      </c>
      <c r="P19" s="17">
        <f xml:space="preserve"> COUNT(E19:N19)</f>
        <v>3</v>
      </c>
      <c r="Q19" s="17">
        <f>STDEV(E19:J19)</f>
        <v>33.400732027906201</v>
      </c>
      <c r="R19" s="17">
        <f>Q19/O19*100</f>
        <v>5.742213287242973</v>
      </c>
      <c r="S19" s="17" t="str">
        <f t="shared" ref="S19:S33" si="0">IF(R19&lt;33,"ОДНОРОДНЫЕ","НЕОДНОРОДНЫЕ")</f>
        <v>ОДНОРОДНЫЕ</v>
      </c>
      <c r="T19" s="19">
        <f>D19*O19</f>
        <v>75617.099999999991</v>
      </c>
    </row>
    <row r="20" spans="1:20" s="22" customFormat="1" x14ac:dyDescent="0.25">
      <c r="A20" s="24">
        <v>2</v>
      </c>
      <c r="B20" s="48" t="s">
        <v>39</v>
      </c>
      <c r="C20" s="28" t="s">
        <v>35</v>
      </c>
      <c r="D20" s="28">
        <v>8</v>
      </c>
      <c r="E20" s="49">
        <v>1254.07</v>
      </c>
      <c r="F20" s="45">
        <v>1282.08</v>
      </c>
      <c r="G20" s="46">
        <v>1316.85</v>
      </c>
      <c r="H20" s="46"/>
      <c r="I20" s="46"/>
      <c r="J20" s="14"/>
      <c r="K20" s="14"/>
      <c r="L20" s="14"/>
      <c r="M20" s="14"/>
      <c r="N20" s="23"/>
      <c r="O20" s="26">
        <f t="shared" ref="O20:O33" si="1">ROUND(AVERAGE(E20:J20),2)</f>
        <v>1284.33</v>
      </c>
      <c r="P20" s="28">
        <f t="shared" ref="P20:P33" si="2" xml:space="preserve"> COUNT(E20:N20)</f>
        <v>3</v>
      </c>
      <c r="Q20" s="28">
        <f t="shared" ref="Q20:Q33" si="3">STDEV(E20:J20)</f>
        <v>31.450599888290405</v>
      </c>
      <c r="R20" s="28">
        <f t="shared" ref="R20:R33" si="4">Q20/O20*100</f>
        <v>2.4487943042902063</v>
      </c>
      <c r="S20" s="21" t="str">
        <f t="shared" si="0"/>
        <v>ОДНОРОДНЫЕ</v>
      </c>
      <c r="T20" s="23">
        <f t="shared" ref="T20:T33" si="5">D20*O20</f>
        <v>10274.64</v>
      </c>
    </row>
    <row r="21" spans="1:20" s="25" customFormat="1" x14ac:dyDescent="0.25">
      <c r="A21" s="27">
        <v>3</v>
      </c>
      <c r="B21" s="48" t="s">
        <v>40</v>
      </c>
      <c r="C21" s="28" t="s">
        <v>35</v>
      </c>
      <c r="D21" s="28">
        <v>40</v>
      </c>
      <c r="E21" s="49">
        <v>470.13</v>
      </c>
      <c r="F21" s="45">
        <v>510.55</v>
      </c>
      <c r="G21" s="46">
        <v>524.34</v>
      </c>
      <c r="H21" s="46"/>
      <c r="I21" s="46"/>
      <c r="J21" s="14"/>
      <c r="K21" s="14"/>
      <c r="L21" s="14"/>
      <c r="M21" s="14"/>
      <c r="N21" s="26"/>
      <c r="O21" s="26">
        <f t="shared" si="1"/>
        <v>501.67</v>
      </c>
      <c r="P21" s="28">
        <f t="shared" si="2"/>
        <v>3</v>
      </c>
      <c r="Q21" s="28">
        <f t="shared" si="3"/>
        <v>28.174056032693169</v>
      </c>
      <c r="R21" s="28">
        <f t="shared" si="4"/>
        <v>5.6160535875561957</v>
      </c>
      <c r="S21" s="28" t="str">
        <f t="shared" si="0"/>
        <v>ОДНОРОДНЫЕ</v>
      </c>
      <c r="T21" s="26">
        <f t="shared" ref="T21:T26" si="6">D21*O21</f>
        <v>20066.8</v>
      </c>
    </row>
    <row r="22" spans="1:20" s="25" customFormat="1" x14ac:dyDescent="0.25">
      <c r="A22" s="27">
        <v>4</v>
      </c>
      <c r="B22" s="48" t="s">
        <v>41</v>
      </c>
      <c r="C22" s="28" t="s">
        <v>35</v>
      </c>
      <c r="D22" s="28">
        <v>42</v>
      </c>
      <c r="E22" s="49">
        <v>774.33</v>
      </c>
      <c r="F22" s="45">
        <v>836.39</v>
      </c>
      <c r="G22" s="46">
        <v>899.94</v>
      </c>
      <c r="H22" s="46"/>
      <c r="I22" s="46"/>
      <c r="J22" s="14"/>
      <c r="K22" s="14"/>
      <c r="L22" s="14"/>
      <c r="M22" s="14"/>
      <c r="N22" s="26"/>
      <c r="O22" s="26">
        <f t="shared" si="1"/>
        <v>836.89</v>
      </c>
      <c r="P22" s="28">
        <f t="shared" si="2"/>
        <v>3</v>
      </c>
      <c r="Q22" s="28">
        <f t="shared" si="3"/>
        <v>62.806472861746776</v>
      </c>
      <c r="R22" s="28">
        <f t="shared" si="4"/>
        <v>7.5047464854098838</v>
      </c>
      <c r="S22" s="28" t="str">
        <f t="shared" si="0"/>
        <v>ОДНОРОДНЫЕ</v>
      </c>
      <c r="T22" s="26">
        <f t="shared" si="6"/>
        <v>35149.379999999997</v>
      </c>
    </row>
    <row r="23" spans="1:20" s="25" customFormat="1" x14ac:dyDescent="0.25">
      <c r="A23" s="27">
        <v>5</v>
      </c>
      <c r="B23" s="48" t="s">
        <v>40</v>
      </c>
      <c r="C23" s="28" t="s">
        <v>35</v>
      </c>
      <c r="D23" s="28">
        <v>30</v>
      </c>
      <c r="E23" s="49">
        <v>820.05</v>
      </c>
      <c r="F23" s="47">
        <v>831.27</v>
      </c>
      <c r="G23" s="46">
        <v>869.37</v>
      </c>
      <c r="H23" s="46"/>
      <c r="I23" s="46"/>
      <c r="J23" s="14"/>
      <c r="K23" s="14"/>
      <c r="L23" s="14"/>
      <c r="M23" s="14"/>
      <c r="N23" s="26"/>
      <c r="O23" s="26">
        <f t="shared" si="1"/>
        <v>840.23</v>
      </c>
      <c r="P23" s="28">
        <f t="shared" si="2"/>
        <v>3</v>
      </c>
      <c r="Q23" s="28">
        <f t="shared" si="3"/>
        <v>25.852017329407801</v>
      </c>
      <c r="R23" s="28">
        <f t="shared" si="4"/>
        <v>3.0767786593442032</v>
      </c>
      <c r="S23" s="28" t="str">
        <f t="shared" si="0"/>
        <v>ОДНОРОДНЫЕ</v>
      </c>
      <c r="T23" s="26">
        <f t="shared" si="6"/>
        <v>25206.9</v>
      </c>
    </row>
    <row r="24" spans="1:20" s="25" customFormat="1" x14ac:dyDescent="0.25">
      <c r="A24" s="27">
        <v>6</v>
      </c>
      <c r="B24" s="48" t="s">
        <v>42</v>
      </c>
      <c r="C24" s="28" t="s">
        <v>35</v>
      </c>
      <c r="D24" s="28">
        <v>30</v>
      </c>
      <c r="E24" s="49">
        <v>224.92</v>
      </c>
      <c r="F24" s="50">
        <v>226.11</v>
      </c>
      <c r="G24" s="46"/>
      <c r="H24" s="46">
        <v>224.922</v>
      </c>
      <c r="I24" s="46"/>
      <c r="J24" s="14"/>
      <c r="K24" s="14"/>
      <c r="L24" s="14"/>
      <c r="M24" s="14"/>
      <c r="N24" s="26"/>
      <c r="O24" s="26">
        <f t="shared" si="1"/>
        <v>225.32</v>
      </c>
      <c r="P24" s="28">
        <f t="shared" si="2"/>
        <v>3</v>
      </c>
      <c r="Q24" s="28">
        <f t="shared" si="3"/>
        <v>0.68647019843060209</v>
      </c>
      <c r="R24" s="28">
        <f t="shared" si="4"/>
        <v>0.30466456525412838</v>
      </c>
      <c r="S24" s="28" t="str">
        <f t="shared" si="0"/>
        <v>ОДНОРОДНЫЕ</v>
      </c>
      <c r="T24" s="26">
        <f t="shared" si="6"/>
        <v>6759.5999999999995</v>
      </c>
    </row>
    <row r="25" spans="1:20" s="25" customFormat="1" x14ac:dyDescent="0.25">
      <c r="A25" s="27">
        <v>7</v>
      </c>
      <c r="B25" s="48" t="s">
        <v>42</v>
      </c>
      <c r="C25" s="28" t="s">
        <v>35</v>
      </c>
      <c r="D25" s="28">
        <v>25</v>
      </c>
      <c r="E25" s="49">
        <v>872.45</v>
      </c>
      <c r="F25" s="46">
        <v>1015.92</v>
      </c>
      <c r="G25" s="46"/>
      <c r="H25" s="46">
        <v>893.32</v>
      </c>
      <c r="I25" s="46"/>
      <c r="J25" s="14"/>
      <c r="K25" s="14"/>
      <c r="L25" s="14"/>
      <c r="M25" s="14"/>
      <c r="N25" s="26"/>
      <c r="O25" s="26">
        <f t="shared" si="1"/>
        <v>927.23</v>
      </c>
      <c r="P25" s="28">
        <f t="shared" si="2"/>
        <v>3</v>
      </c>
      <c r="Q25" s="28">
        <f t="shared" si="3"/>
        <v>77.513394326400089</v>
      </c>
      <c r="R25" s="28">
        <f t="shared" si="4"/>
        <v>8.3596728240458233</v>
      </c>
      <c r="S25" s="28" t="str">
        <f t="shared" si="0"/>
        <v>ОДНОРОДНЫЕ</v>
      </c>
      <c r="T25" s="26">
        <f t="shared" si="6"/>
        <v>23180.75</v>
      </c>
    </row>
    <row r="26" spans="1:20" s="25" customFormat="1" x14ac:dyDescent="0.25">
      <c r="A26" s="27">
        <v>8</v>
      </c>
      <c r="B26" s="48" t="s">
        <v>43</v>
      </c>
      <c r="C26" s="28" t="s">
        <v>35</v>
      </c>
      <c r="D26" s="28">
        <v>4</v>
      </c>
      <c r="E26" s="49">
        <v>242.65</v>
      </c>
      <c r="F26" s="46">
        <v>246.62</v>
      </c>
      <c r="G26" s="46">
        <v>246.256</v>
      </c>
      <c r="H26" s="46"/>
      <c r="I26" s="46"/>
      <c r="J26" s="14"/>
      <c r="K26" s="14"/>
      <c r="L26" s="14"/>
      <c r="M26" s="14"/>
      <c r="N26" s="26"/>
      <c r="O26" s="26">
        <f t="shared" si="1"/>
        <v>245.18</v>
      </c>
      <c r="P26" s="28">
        <f t="shared" si="2"/>
        <v>3</v>
      </c>
      <c r="Q26" s="28">
        <f t="shared" si="3"/>
        <v>2.1945626747334708</v>
      </c>
      <c r="R26" s="28">
        <f t="shared" si="4"/>
        <v>0.89508225578492151</v>
      </c>
      <c r="S26" s="28" t="str">
        <f t="shared" si="0"/>
        <v>ОДНОРОДНЫЕ</v>
      </c>
      <c r="T26" s="26">
        <f t="shared" si="6"/>
        <v>980.72</v>
      </c>
    </row>
    <row r="27" spans="1:20" s="22" customFormat="1" x14ac:dyDescent="0.25">
      <c r="A27" s="27">
        <v>9</v>
      </c>
      <c r="B27" s="48" t="s">
        <v>44</v>
      </c>
      <c r="C27" s="28" t="s">
        <v>35</v>
      </c>
      <c r="D27" s="28">
        <v>7</v>
      </c>
      <c r="E27" s="49">
        <v>358</v>
      </c>
      <c r="F27" s="51">
        <v>389.18</v>
      </c>
      <c r="G27" s="45"/>
      <c r="H27" s="46">
        <v>537.14599999999996</v>
      </c>
      <c r="I27" s="46"/>
      <c r="J27" s="14"/>
      <c r="K27" s="14"/>
      <c r="L27" s="14"/>
      <c r="M27" s="14"/>
      <c r="N27" s="23"/>
      <c r="O27" s="26">
        <f t="shared" si="1"/>
        <v>428.11</v>
      </c>
      <c r="P27" s="28">
        <f t="shared" si="2"/>
        <v>3</v>
      </c>
      <c r="Q27" s="28">
        <f t="shared" si="3"/>
        <v>95.70738291967524</v>
      </c>
      <c r="R27" s="28">
        <f t="shared" si="4"/>
        <v>22.355792417760679</v>
      </c>
      <c r="S27" s="21" t="str">
        <f t="shared" si="0"/>
        <v>ОДНОРОДНЫЕ</v>
      </c>
      <c r="T27" s="23">
        <f t="shared" si="5"/>
        <v>2996.77</v>
      </c>
    </row>
    <row r="28" spans="1:20" s="22" customFormat="1" x14ac:dyDescent="0.25">
      <c r="A28" s="27">
        <v>10</v>
      </c>
      <c r="B28" s="48" t="s">
        <v>45</v>
      </c>
      <c r="C28" s="28" t="s">
        <v>35</v>
      </c>
      <c r="D28" s="28">
        <v>30</v>
      </c>
      <c r="E28" s="49">
        <v>1069.4000000000001</v>
      </c>
      <c r="F28" s="45">
        <v>1179.5999999999999</v>
      </c>
      <c r="G28" s="46"/>
      <c r="H28" s="46">
        <v>1118.104</v>
      </c>
      <c r="I28" s="46"/>
      <c r="J28" s="14"/>
      <c r="K28" s="14"/>
      <c r="L28" s="14"/>
      <c r="M28" s="14"/>
      <c r="N28" s="23"/>
      <c r="O28" s="26">
        <f t="shared" si="1"/>
        <v>1122.3699999999999</v>
      </c>
      <c r="P28" s="28">
        <f t="shared" si="2"/>
        <v>3</v>
      </c>
      <c r="Q28" s="28">
        <f t="shared" si="3"/>
        <v>55.223602490239536</v>
      </c>
      <c r="R28" s="28">
        <f t="shared" si="4"/>
        <v>4.92026715701948</v>
      </c>
      <c r="S28" s="21" t="str">
        <f t="shared" si="0"/>
        <v>ОДНОРОДНЫЕ</v>
      </c>
      <c r="T28" s="23">
        <f t="shared" si="5"/>
        <v>33671.1</v>
      </c>
    </row>
    <row r="29" spans="1:20" s="22" customFormat="1" x14ac:dyDescent="0.25">
      <c r="A29" s="27">
        <v>11</v>
      </c>
      <c r="B29" s="48" t="s">
        <v>46</v>
      </c>
      <c r="C29" s="28" t="s">
        <v>35</v>
      </c>
      <c r="D29" s="28">
        <v>3</v>
      </c>
      <c r="E29" s="49">
        <v>311.76</v>
      </c>
      <c r="F29" s="51">
        <v>374.99</v>
      </c>
      <c r="G29" s="45">
        <v>389.55</v>
      </c>
      <c r="H29" s="46"/>
      <c r="I29" s="46"/>
      <c r="J29" s="14"/>
      <c r="K29" s="14"/>
      <c r="L29" s="14"/>
      <c r="M29" s="14"/>
      <c r="N29" s="23"/>
      <c r="O29" s="26">
        <f t="shared" si="1"/>
        <v>358.77</v>
      </c>
      <c r="P29" s="28">
        <f t="shared" si="2"/>
        <v>3</v>
      </c>
      <c r="Q29" s="28">
        <f t="shared" si="3"/>
        <v>41.354787308524926</v>
      </c>
      <c r="R29" s="28">
        <f t="shared" si="4"/>
        <v>11.526824235171539</v>
      </c>
      <c r="S29" s="21" t="str">
        <f t="shared" si="0"/>
        <v>ОДНОРОДНЫЕ</v>
      </c>
      <c r="T29" s="23">
        <f t="shared" si="5"/>
        <v>1076.31</v>
      </c>
    </row>
    <row r="30" spans="1:20" s="22" customFormat="1" x14ac:dyDescent="0.25">
      <c r="A30" s="27">
        <v>12</v>
      </c>
      <c r="B30" s="48" t="s">
        <v>47</v>
      </c>
      <c r="C30" s="28" t="s">
        <v>35</v>
      </c>
      <c r="D30" s="28">
        <v>1</v>
      </c>
      <c r="E30" s="49">
        <v>1688.38</v>
      </c>
      <c r="F30" s="45">
        <v>1703.45</v>
      </c>
      <c r="G30" s="46"/>
      <c r="H30" s="46">
        <v>1703.4580000000001</v>
      </c>
      <c r="I30" s="46"/>
      <c r="J30" s="14"/>
      <c r="K30" s="14"/>
      <c r="L30" s="14"/>
      <c r="M30" s="14"/>
      <c r="N30" s="23"/>
      <c r="O30" s="26">
        <f t="shared" si="1"/>
        <v>1698.43</v>
      </c>
      <c r="P30" s="28">
        <f t="shared" si="2"/>
        <v>3</v>
      </c>
      <c r="Q30" s="28">
        <f t="shared" si="3"/>
        <v>8.7029788769899294</v>
      </c>
      <c r="R30" s="28">
        <f t="shared" si="4"/>
        <v>0.51241316256719016</v>
      </c>
      <c r="S30" s="21" t="str">
        <f t="shared" si="0"/>
        <v>ОДНОРОДНЫЕ</v>
      </c>
      <c r="T30" s="23">
        <f t="shared" si="5"/>
        <v>1698.43</v>
      </c>
    </row>
    <row r="31" spans="1:20" s="22" customFormat="1" x14ac:dyDescent="0.25">
      <c r="A31" s="27">
        <v>13</v>
      </c>
      <c r="B31" s="48" t="s">
        <v>43</v>
      </c>
      <c r="C31" s="28" t="s">
        <v>35</v>
      </c>
      <c r="D31" s="28">
        <v>10</v>
      </c>
      <c r="E31" s="49">
        <v>1447.3</v>
      </c>
      <c r="F31" s="47"/>
      <c r="G31" s="46"/>
      <c r="H31" s="46">
        <v>1467.2260000000001</v>
      </c>
      <c r="I31" s="46"/>
      <c r="J31" s="14">
        <v>1559</v>
      </c>
      <c r="K31" s="14"/>
      <c r="L31" s="14"/>
      <c r="M31" s="14"/>
      <c r="N31" s="23"/>
      <c r="O31" s="26">
        <f t="shared" si="1"/>
        <v>1491.18</v>
      </c>
      <c r="P31" s="28">
        <f t="shared" si="2"/>
        <v>3</v>
      </c>
      <c r="Q31" s="28">
        <f t="shared" si="3"/>
        <v>59.576844707766561</v>
      </c>
      <c r="R31" s="28">
        <f t="shared" si="4"/>
        <v>3.9952819047845707</v>
      </c>
      <c r="S31" s="21" t="str">
        <f t="shared" si="0"/>
        <v>ОДНОРОДНЫЕ</v>
      </c>
      <c r="T31" s="23">
        <f t="shared" si="5"/>
        <v>14911.800000000001</v>
      </c>
    </row>
    <row r="32" spans="1:20" s="22" customFormat="1" x14ac:dyDescent="0.25">
      <c r="A32" s="27">
        <v>14</v>
      </c>
      <c r="B32" s="48" t="s">
        <v>48</v>
      </c>
      <c r="C32" s="28" t="s">
        <v>35</v>
      </c>
      <c r="D32" s="28">
        <v>20</v>
      </c>
      <c r="E32" s="49">
        <v>537.97</v>
      </c>
      <c r="F32" s="46"/>
      <c r="G32" s="46"/>
      <c r="H32" s="46">
        <v>545.21</v>
      </c>
      <c r="I32" s="46">
        <v>549</v>
      </c>
      <c r="J32" s="14"/>
      <c r="K32" s="14"/>
      <c r="L32" s="14"/>
      <c r="M32" s="14"/>
      <c r="N32" s="23"/>
      <c r="O32" s="26">
        <f t="shared" si="1"/>
        <v>544.05999999999995</v>
      </c>
      <c r="P32" s="28">
        <f t="shared" si="2"/>
        <v>3</v>
      </c>
      <c r="Q32" s="28">
        <f t="shared" si="3"/>
        <v>5.60420377930709</v>
      </c>
      <c r="R32" s="28">
        <f t="shared" si="4"/>
        <v>1.030070907493124</v>
      </c>
      <c r="S32" s="21" t="str">
        <f t="shared" si="0"/>
        <v>ОДНОРОДНЫЕ</v>
      </c>
      <c r="T32" s="23">
        <f t="shared" si="5"/>
        <v>10881.199999999999</v>
      </c>
    </row>
    <row r="33" spans="1:22" x14ac:dyDescent="0.25">
      <c r="A33" s="27">
        <v>15</v>
      </c>
      <c r="B33" s="48" t="s">
        <v>49</v>
      </c>
      <c r="C33" s="28" t="s">
        <v>35</v>
      </c>
      <c r="D33" s="28">
        <v>350</v>
      </c>
      <c r="E33" s="49">
        <v>53.64</v>
      </c>
      <c r="F33" s="46">
        <v>67</v>
      </c>
      <c r="G33" s="46">
        <v>70.069999999999993</v>
      </c>
      <c r="H33" s="46"/>
      <c r="I33" s="46"/>
      <c r="J33" s="14"/>
      <c r="K33" s="14"/>
      <c r="L33" s="14"/>
      <c r="M33" s="14"/>
      <c r="N33" s="15"/>
      <c r="O33" s="26">
        <f t="shared" si="1"/>
        <v>63.57</v>
      </c>
      <c r="P33" s="28">
        <f t="shared" si="2"/>
        <v>3</v>
      </c>
      <c r="Q33" s="28">
        <f t="shared" si="3"/>
        <v>8.7355537889706909</v>
      </c>
      <c r="R33" s="28">
        <f t="shared" si="4"/>
        <v>13.741629367580133</v>
      </c>
      <c r="S33" s="16" t="str">
        <f t="shared" si="0"/>
        <v>ОДНОРОДНЫЕ</v>
      </c>
      <c r="T33" s="23">
        <f t="shared" si="5"/>
        <v>22249.5</v>
      </c>
    </row>
    <row r="34" spans="1:22" x14ac:dyDescent="0.25">
      <c r="E34" s="7"/>
      <c r="F34" s="7"/>
      <c r="G34" s="7"/>
      <c r="U34" s="6"/>
      <c r="V34" s="1"/>
    </row>
    <row r="35" spans="1:22" x14ac:dyDescent="0.25">
      <c r="A35" s="37" t="s">
        <v>18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V35" s="6"/>
    </row>
    <row r="36" spans="1:22" x14ac:dyDescent="0.25">
      <c r="A36" s="38" t="s">
        <v>17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2" ht="15" customHeight="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6"/>
    </row>
    <row r="38" spans="1:22" s="12" customFormat="1" x14ac:dyDescent="0.25">
      <c r="A38" s="33" t="s">
        <v>52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2"/>
      <c r="V38" s="2"/>
    </row>
    <row r="39" spans="1:22" x14ac:dyDescent="0.25">
      <c r="R39" s="6"/>
      <c r="S39" s="6"/>
    </row>
  </sheetData>
  <mergeCells count="18">
    <mergeCell ref="S17:S18"/>
    <mergeCell ref="A17:A18"/>
    <mergeCell ref="G3:T3"/>
    <mergeCell ref="B17:B18"/>
    <mergeCell ref="C17:D17"/>
    <mergeCell ref="Q11:R11"/>
    <mergeCell ref="A38:T38"/>
    <mergeCell ref="A37:T37"/>
    <mergeCell ref="B13:S13"/>
    <mergeCell ref="A35:T35"/>
    <mergeCell ref="A36:T36"/>
    <mergeCell ref="T17:T18"/>
    <mergeCell ref="A16:B16"/>
    <mergeCell ref="C16:D16"/>
    <mergeCell ref="O17:O18"/>
    <mergeCell ref="P17:P18"/>
    <mergeCell ref="Q17:Q18"/>
    <mergeCell ref="R17:R18"/>
  </mergeCells>
  <conditionalFormatting sqref="S33">
    <cfRule type="containsText" dxfId="125" priority="166" operator="containsText" text="НЕ">
      <formula>NOT(ISERROR(SEARCH("НЕ",S33)))</formula>
    </cfRule>
    <cfRule type="containsText" dxfId="124" priority="167" operator="containsText" text="ОДНОРОДНЫЕ">
      <formula>NOT(ISERROR(SEARCH("ОДНОРОДНЫЕ",S33)))</formula>
    </cfRule>
    <cfRule type="containsText" dxfId="123" priority="168" operator="containsText" text="НЕОДНОРОДНЫЕ">
      <formula>NOT(ISERROR(SEARCH("НЕОДНОРОДНЫЕ",S33)))</formula>
    </cfRule>
  </conditionalFormatting>
  <conditionalFormatting sqref="S33">
    <cfRule type="containsText" dxfId="122" priority="163" operator="containsText" text="НЕОДНОРОДНЫЕ">
      <formula>NOT(ISERROR(SEARCH("НЕОДНОРОДНЫЕ",S33)))</formula>
    </cfRule>
    <cfRule type="containsText" dxfId="121" priority="164" operator="containsText" text="ОДНОРОДНЫЕ">
      <formula>NOT(ISERROR(SEARCH("ОДНОРОДНЫЕ",S33)))</formula>
    </cfRule>
    <cfRule type="containsText" dxfId="120" priority="165" operator="containsText" text="НЕОДНОРОДНЫЕ">
      <formula>NOT(ISERROR(SEARCH("НЕОДНОРОДНЫЕ",S33)))</formula>
    </cfRule>
  </conditionalFormatting>
  <conditionalFormatting sqref="S19">
    <cfRule type="containsText" dxfId="119" priority="82" operator="containsText" text="НЕ">
      <formula>NOT(ISERROR(SEARCH("НЕ",S19)))</formula>
    </cfRule>
    <cfRule type="containsText" dxfId="118" priority="83" operator="containsText" text="ОДНОРОДНЫЕ">
      <formula>NOT(ISERROR(SEARCH("ОДНОРОДНЫЕ",S19)))</formula>
    </cfRule>
    <cfRule type="containsText" dxfId="117" priority="84" operator="containsText" text="НЕОДНОРОДНЫЕ">
      <formula>NOT(ISERROR(SEARCH("НЕОДНОРОДНЫЕ",S19)))</formula>
    </cfRule>
  </conditionalFormatting>
  <conditionalFormatting sqref="S19">
    <cfRule type="containsText" dxfId="116" priority="79" operator="containsText" text="НЕОДНОРОДНЫЕ">
      <formula>NOT(ISERROR(SEARCH("НЕОДНОРОДНЫЕ",S19)))</formula>
    </cfRule>
    <cfRule type="containsText" dxfId="115" priority="80" operator="containsText" text="ОДНОРОДНЫЕ">
      <formula>NOT(ISERROR(SEARCH("ОДНОРОДНЫЕ",S19)))</formula>
    </cfRule>
    <cfRule type="containsText" dxfId="114" priority="81" operator="containsText" text="НЕОДНОРОДНЫЕ">
      <formula>NOT(ISERROR(SEARCH("НЕОДНОРОДНЫЕ",S19)))</formula>
    </cfRule>
  </conditionalFormatting>
  <conditionalFormatting sqref="S32">
    <cfRule type="containsText" dxfId="113" priority="76" operator="containsText" text="НЕ">
      <formula>NOT(ISERROR(SEARCH("НЕ",S32)))</formula>
    </cfRule>
    <cfRule type="containsText" dxfId="112" priority="77" operator="containsText" text="ОДНОРОДНЫЕ">
      <formula>NOT(ISERROR(SEARCH("ОДНОРОДНЫЕ",S32)))</formula>
    </cfRule>
    <cfRule type="containsText" dxfId="111" priority="78" operator="containsText" text="НЕОДНОРОДНЫЕ">
      <formula>NOT(ISERROR(SEARCH("НЕОДНОРОДНЫЕ",S32)))</formula>
    </cfRule>
  </conditionalFormatting>
  <conditionalFormatting sqref="S32">
    <cfRule type="containsText" dxfId="110" priority="73" operator="containsText" text="НЕОДНОРОДНЫЕ">
      <formula>NOT(ISERROR(SEARCH("НЕОДНОРОДНЫЕ",S32)))</formula>
    </cfRule>
    <cfRule type="containsText" dxfId="109" priority="74" operator="containsText" text="ОДНОРОДНЫЕ">
      <formula>NOT(ISERROR(SEARCH("ОДНОРОДНЫЕ",S32)))</formula>
    </cfRule>
    <cfRule type="containsText" dxfId="108" priority="75" operator="containsText" text="НЕОДНОРОДНЫЕ">
      <formula>NOT(ISERROR(SEARCH("НЕОДНОРОДНЫЕ",S32)))</formula>
    </cfRule>
  </conditionalFormatting>
  <conditionalFormatting sqref="S31">
    <cfRule type="containsText" dxfId="107" priority="70" operator="containsText" text="НЕ">
      <formula>NOT(ISERROR(SEARCH("НЕ",S31)))</formula>
    </cfRule>
    <cfRule type="containsText" dxfId="106" priority="71" operator="containsText" text="ОДНОРОДНЫЕ">
      <formula>NOT(ISERROR(SEARCH("ОДНОРОДНЫЕ",S31)))</formula>
    </cfRule>
    <cfRule type="containsText" dxfId="105" priority="72" operator="containsText" text="НЕОДНОРОДНЫЕ">
      <formula>NOT(ISERROR(SEARCH("НЕОДНОРОДНЫЕ",S31)))</formula>
    </cfRule>
  </conditionalFormatting>
  <conditionalFormatting sqref="S31">
    <cfRule type="containsText" dxfId="104" priority="67" operator="containsText" text="НЕОДНОРОДНЫЕ">
      <formula>NOT(ISERROR(SEARCH("НЕОДНОРОДНЫЕ",S31)))</formula>
    </cfRule>
    <cfRule type="containsText" dxfId="103" priority="68" operator="containsText" text="ОДНОРОДНЫЕ">
      <formula>NOT(ISERROR(SEARCH("ОДНОРОДНЫЕ",S31)))</formula>
    </cfRule>
    <cfRule type="containsText" dxfId="102" priority="69" operator="containsText" text="НЕОДНОРОДНЫЕ">
      <formula>NOT(ISERROR(SEARCH("НЕОДНОРОДНЫЕ",S31)))</formula>
    </cfRule>
  </conditionalFormatting>
  <conditionalFormatting sqref="S30">
    <cfRule type="containsText" dxfId="101" priority="64" operator="containsText" text="НЕ">
      <formula>NOT(ISERROR(SEARCH("НЕ",S30)))</formula>
    </cfRule>
    <cfRule type="containsText" dxfId="100" priority="65" operator="containsText" text="ОДНОРОДНЫЕ">
      <formula>NOT(ISERROR(SEARCH("ОДНОРОДНЫЕ",S30)))</formula>
    </cfRule>
    <cfRule type="containsText" dxfId="99" priority="66" operator="containsText" text="НЕОДНОРОДНЫЕ">
      <formula>NOT(ISERROR(SEARCH("НЕОДНОРОДНЫЕ",S30)))</formula>
    </cfRule>
  </conditionalFormatting>
  <conditionalFormatting sqref="S30">
    <cfRule type="containsText" dxfId="98" priority="61" operator="containsText" text="НЕОДНОРОДНЫЕ">
      <formula>NOT(ISERROR(SEARCH("НЕОДНОРОДНЫЕ",S30)))</formula>
    </cfRule>
    <cfRule type="containsText" dxfId="97" priority="62" operator="containsText" text="ОДНОРОДНЫЕ">
      <formula>NOT(ISERROR(SEARCH("ОДНОРОДНЫЕ",S30)))</formula>
    </cfRule>
    <cfRule type="containsText" dxfId="96" priority="63" operator="containsText" text="НЕОДНОРОДНЫЕ">
      <formula>NOT(ISERROR(SEARCH("НЕОДНОРОДНЫЕ",S30)))</formula>
    </cfRule>
  </conditionalFormatting>
  <conditionalFormatting sqref="S29">
    <cfRule type="containsText" dxfId="95" priority="58" operator="containsText" text="НЕ">
      <formula>NOT(ISERROR(SEARCH("НЕ",S29)))</formula>
    </cfRule>
    <cfRule type="containsText" dxfId="94" priority="59" operator="containsText" text="ОДНОРОДНЫЕ">
      <formula>NOT(ISERROR(SEARCH("ОДНОРОДНЫЕ",S29)))</formula>
    </cfRule>
    <cfRule type="containsText" dxfId="93" priority="60" operator="containsText" text="НЕОДНОРОДНЫЕ">
      <formula>NOT(ISERROR(SEARCH("НЕОДНОРОДНЫЕ",S29)))</formula>
    </cfRule>
  </conditionalFormatting>
  <conditionalFormatting sqref="S29">
    <cfRule type="containsText" dxfId="92" priority="55" operator="containsText" text="НЕОДНОРОДНЫЕ">
      <formula>NOT(ISERROR(SEARCH("НЕОДНОРОДНЫЕ",S29)))</formula>
    </cfRule>
    <cfRule type="containsText" dxfId="91" priority="56" operator="containsText" text="ОДНОРОДНЫЕ">
      <formula>NOT(ISERROR(SEARCH("ОДНОРОДНЫЕ",S29)))</formula>
    </cfRule>
    <cfRule type="containsText" dxfId="90" priority="57" operator="containsText" text="НЕОДНОРОДНЫЕ">
      <formula>NOT(ISERROR(SEARCH("НЕОДНОРОДНЫЕ",S29)))</formula>
    </cfRule>
  </conditionalFormatting>
  <conditionalFormatting sqref="S28">
    <cfRule type="containsText" dxfId="89" priority="52" operator="containsText" text="НЕ">
      <formula>NOT(ISERROR(SEARCH("НЕ",S28)))</formula>
    </cfRule>
    <cfRule type="containsText" dxfId="88" priority="53" operator="containsText" text="ОДНОРОДНЫЕ">
      <formula>NOT(ISERROR(SEARCH("ОДНОРОДНЫЕ",S28)))</formula>
    </cfRule>
    <cfRule type="containsText" dxfId="87" priority="54" operator="containsText" text="НЕОДНОРОДНЫЕ">
      <formula>NOT(ISERROR(SEARCH("НЕОДНОРОДНЫЕ",S28)))</formula>
    </cfRule>
  </conditionalFormatting>
  <conditionalFormatting sqref="S28">
    <cfRule type="containsText" dxfId="86" priority="49" operator="containsText" text="НЕОДНОРОДНЫЕ">
      <formula>NOT(ISERROR(SEARCH("НЕОДНОРОДНЫЕ",S28)))</formula>
    </cfRule>
    <cfRule type="containsText" dxfId="85" priority="50" operator="containsText" text="ОДНОРОДНЫЕ">
      <formula>NOT(ISERROR(SEARCH("ОДНОРОДНЫЕ",S28)))</formula>
    </cfRule>
    <cfRule type="containsText" dxfId="84" priority="51" operator="containsText" text="НЕОДНОРОДНЫЕ">
      <formula>NOT(ISERROR(SEARCH("НЕОДНОРОДНЫЕ",S28)))</formula>
    </cfRule>
  </conditionalFormatting>
  <conditionalFormatting sqref="S27">
    <cfRule type="containsText" dxfId="83" priority="46" operator="containsText" text="НЕ">
      <formula>NOT(ISERROR(SEARCH("НЕ",S27)))</formula>
    </cfRule>
    <cfRule type="containsText" dxfId="82" priority="47" operator="containsText" text="ОДНОРОДНЫЕ">
      <formula>NOT(ISERROR(SEARCH("ОДНОРОДНЫЕ",S27)))</formula>
    </cfRule>
    <cfRule type="containsText" dxfId="81" priority="48" operator="containsText" text="НЕОДНОРОДНЫЕ">
      <formula>NOT(ISERROR(SEARCH("НЕОДНОРОДНЫЕ",S27)))</formula>
    </cfRule>
  </conditionalFormatting>
  <conditionalFormatting sqref="S27">
    <cfRule type="containsText" dxfId="80" priority="43" operator="containsText" text="НЕОДНОРОДНЫЕ">
      <formula>NOT(ISERROR(SEARCH("НЕОДНОРОДНЫЕ",S27)))</formula>
    </cfRule>
    <cfRule type="containsText" dxfId="79" priority="44" operator="containsText" text="ОДНОРОДНЫЕ">
      <formula>NOT(ISERROR(SEARCH("ОДНОРОДНЫЕ",S27)))</formula>
    </cfRule>
    <cfRule type="containsText" dxfId="78" priority="45" operator="containsText" text="НЕОДНОРОДНЫЕ">
      <formula>NOT(ISERROR(SEARCH("НЕОДНОРОДНЫЕ",S27)))</formula>
    </cfRule>
  </conditionalFormatting>
  <conditionalFormatting sqref="S20">
    <cfRule type="containsText" dxfId="77" priority="40" operator="containsText" text="НЕ">
      <formula>NOT(ISERROR(SEARCH("НЕ",S20)))</formula>
    </cfRule>
    <cfRule type="containsText" dxfId="76" priority="41" operator="containsText" text="ОДНОРОДНЫЕ">
      <formula>NOT(ISERROR(SEARCH("ОДНОРОДНЫЕ",S20)))</formula>
    </cfRule>
    <cfRule type="containsText" dxfId="75" priority="42" operator="containsText" text="НЕОДНОРОДНЫЕ">
      <formula>NOT(ISERROR(SEARCH("НЕОДНОРОДНЫЕ",S20)))</formula>
    </cfRule>
  </conditionalFormatting>
  <conditionalFormatting sqref="S20">
    <cfRule type="containsText" dxfId="74" priority="37" operator="containsText" text="НЕОДНОРОДНЫЕ">
      <formula>NOT(ISERROR(SEARCH("НЕОДНОРОДНЫЕ",S20)))</formula>
    </cfRule>
    <cfRule type="containsText" dxfId="73" priority="38" operator="containsText" text="ОДНОРОДНЫЕ">
      <formula>NOT(ISERROR(SEARCH("ОДНОРОДНЫЕ",S20)))</formula>
    </cfRule>
    <cfRule type="containsText" dxfId="72" priority="39" operator="containsText" text="НЕОДНОРОДНЫЕ">
      <formula>NOT(ISERROR(SEARCH("НЕОДНОРОДНЫЕ",S20)))</formula>
    </cfRule>
  </conditionalFormatting>
  <conditionalFormatting sqref="S26">
    <cfRule type="containsText" dxfId="71" priority="34" operator="containsText" text="НЕ">
      <formula>NOT(ISERROR(SEARCH("НЕ",S26)))</formula>
    </cfRule>
    <cfRule type="containsText" dxfId="70" priority="35" operator="containsText" text="ОДНОРОДНЫЕ">
      <formula>NOT(ISERROR(SEARCH("ОДНОРОДНЫЕ",S26)))</formula>
    </cfRule>
    <cfRule type="containsText" dxfId="69" priority="36" operator="containsText" text="НЕОДНОРОДНЫЕ">
      <formula>NOT(ISERROR(SEARCH("НЕОДНОРОДНЫЕ",S26)))</formula>
    </cfRule>
  </conditionalFormatting>
  <conditionalFormatting sqref="S26">
    <cfRule type="containsText" dxfId="65" priority="31" operator="containsText" text="НЕОДНОРОДНЫЕ">
      <formula>NOT(ISERROR(SEARCH("НЕОДНОРОДНЫЕ",S26)))</formula>
    </cfRule>
    <cfRule type="containsText" dxfId="64" priority="32" operator="containsText" text="ОДНОРОДНЫЕ">
      <formula>NOT(ISERROR(SEARCH("ОДНОРОДНЫЕ",S26)))</formula>
    </cfRule>
    <cfRule type="containsText" dxfId="63" priority="33" operator="containsText" text="НЕОДНОРОДНЫЕ">
      <formula>NOT(ISERROR(SEARCH("НЕОДНОРОДНЫЕ",S26)))</formula>
    </cfRule>
  </conditionalFormatting>
  <conditionalFormatting sqref="S25">
    <cfRule type="containsText" dxfId="59" priority="28" operator="containsText" text="НЕ">
      <formula>NOT(ISERROR(SEARCH("НЕ",S25)))</formula>
    </cfRule>
    <cfRule type="containsText" dxfId="58" priority="29" operator="containsText" text="ОДНОРОДНЫЕ">
      <formula>NOT(ISERROR(SEARCH("ОДНОРОДНЫЕ",S25)))</formula>
    </cfRule>
    <cfRule type="containsText" dxfId="57" priority="30" operator="containsText" text="НЕОДНОРОДНЫЕ">
      <formula>NOT(ISERROR(SEARCH("НЕОДНОРОДНЫЕ",S25)))</formula>
    </cfRule>
  </conditionalFormatting>
  <conditionalFormatting sqref="S25">
    <cfRule type="containsText" dxfId="53" priority="25" operator="containsText" text="НЕОДНОРОДНЫЕ">
      <formula>NOT(ISERROR(SEARCH("НЕОДНОРОДНЫЕ",S25)))</formula>
    </cfRule>
    <cfRule type="containsText" dxfId="52" priority="26" operator="containsText" text="ОДНОРОДНЫЕ">
      <formula>NOT(ISERROR(SEARCH("ОДНОРОДНЫЕ",S25)))</formula>
    </cfRule>
    <cfRule type="containsText" dxfId="51" priority="27" operator="containsText" text="НЕОДНОРОДНЫЕ">
      <formula>NOT(ISERROR(SEARCH("НЕОДНОРОДНЫЕ",S25)))</formula>
    </cfRule>
  </conditionalFormatting>
  <conditionalFormatting sqref="S24">
    <cfRule type="containsText" dxfId="47" priority="22" operator="containsText" text="НЕ">
      <formula>NOT(ISERROR(SEARCH("НЕ",S24)))</formula>
    </cfRule>
    <cfRule type="containsText" dxfId="46" priority="23" operator="containsText" text="ОДНОРОДНЫЕ">
      <formula>NOT(ISERROR(SEARCH("ОДНОРОДНЫЕ",S24)))</formula>
    </cfRule>
    <cfRule type="containsText" dxfId="45" priority="24" operator="containsText" text="НЕОДНОРОДНЫЕ">
      <formula>NOT(ISERROR(SEARCH("НЕОДНОРОДНЫЕ",S24)))</formula>
    </cfRule>
  </conditionalFormatting>
  <conditionalFormatting sqref="S24">
    <cfRule type="containsText" dxfId="41" priority="19" operator="containsText" text="НЕОДНОРОДНЫЕ">
      <formula>NOT(ISERROR(SEARCH("НЕОДНОРОДНЫЕ",S24)))</formula>
    </cfRule>
    <cfRule type="containsText" dxfId="40" priority="20" operator="containsText" text="ОДНОРОДНЫЕ">
      <formula>NOT(ISERROR(SEARCH("ОДНОРОДНЫЕ",S24)))</formula>
    </cfRule>
    <cfRule type="containsText" dxfId="39" priority="21" operator="containsText" text="НЕОДНОРОДНЫЕ">
      <formula>NOT(ISERROR(SEARCH("НЕОДНОРОДНЫЕ",S24)))</formula>
    </cfRule>
  </conditionalFormatting>
  <conditionalFormatting sqref="S23">
    <cfRule type="containsText" dxfId="35" priority="16" operator="containsText" text="НЕ">
      <formula>NOT(ISERROR(SEARCH("НЕ",S23)))</formula>
    </cfRule>
    <cfRule type="containsText" dxfId="34" priority="17" operator="containsText" text="ОДНОРОДНЫЕ">
      <formula>NOT(ISERROR(SEARCH("ОДНОРОДНЫЕ",S23)))</formula>
    </cfRule>
    <cfRule type="containsText" dxfId="33" priority="18" operator="containsText" text="НЕОДНОРОДНЫЕ">
      <formula>NOT(ISERROR(SEARCH("НЕОДНОРОДНЫЕ",S23)))</formula>
    </cfRule>
  </conditionalFormatting>
  <conditionalFormatting sqref="S23">
    <cfRule type="containsText" dxfId="29" priority="13" operator="containsText" text="НЕОДНОРОДНЫЕ">
      <formula>NOT(ISERROR(SEARCH("НЕОДНОРОДНЫЕ",S23)))</formula>
    </cfRule>
    <cfRule type="containsText" dxfId="28" priority="14" operator="containsText" text="ОДНОРОДНЫЕ">
      <formula>NOT(ISERROR(SEARCH("ОДНОРОДНЫЕ",S23)))</formula>
    </cfRule>
    <cfRule type="containsText" dxfId="27" priority="15" operator="containsText" text="НЕОДНОРОДНЫЕ">
      <formula>NOT(ISERROR(SEARCH("НЕОДНОРОДНЫЕ",S23)))</formula>
    </cfRule>
  </conditionalFormatting>
  <conditionalFormatting sqref="S22">
    <cfRule type="containsText" dxfId="23" priority="10" operator="containsText" text="НЕ">
      <formula>NOT(ISERROR(SEARCH("НЕ",S22)))</formula>
    </cfRule>
    <cfRule type="containsText" dxfId="22" priority="11" operator="containsText" text="ОДНОРОДНЫЕ">
      <formula>NOT(ISERROR(SEARCH("ОДНОРОДНЫЕ",S22)))</formula>
    </cfRule>
    <cfRule type="containsText" dxfId="21" priority="12" operator="containsText" text="НЕОДНОРОДНЫЕ">
      <formula>NOT(ISERROR(SEARCH("НЕОДНОРОДНЫЕ",S22)))</formula>
    </cfRule>
  </conditionalFormatting>
  <conditionalFormatting sqref="S22">
    <cfRule type="containsText" dxfId="17" priority="7" operator="containsText" text="НЕОДНОРОДНЫЕ">
      <formula>NOT(ISERROR(SEARCH("НЕОДНОРОДНЫЕ",S22)))</formula>
    </cfRule>
    <cfRule type="containsText" dxfId="16" priority="8" operator="containsText" text="ОДНОРОДНЫЕ">
      <formula>NOT(ISERROR(SEARCH("ОДНОРОДНЫЕ",S22)))</formula>
    </cfRule>
    <cfRule type="containsText" dxfId="15" priority="9" operator="containsText" text="НЕОДНОРОДНЫЕ">
      <formula>NOT(ISERROR(SEARCH("НЕОДНОРОДНЫЕ",S22)))</formula>
    </cfRule>
  </conditionalFormatting>
  <conditionalFormatting sqref="S21">
    <cfRule type="containsText" dxfId="11" priority="4" operator="containsText" text="НЕ">
      <formula>NOT(ISERROR(SEARCH("НЕ",S21)))</formula>
    </cfRule>
    <cfRule type="containsText" dxfId="10" priority="5" operator="containsText" text="ОДНОРОДНЫЕ">
      <formula>NOT(ISERROR(SEARCH("ОДНОРОДНЫЕ",S21)))</formula>
    </cfRule>
    <cfRule type="containsText" dxfId="9" priority="6" operator="containsText" text="НЕОДНОРОДНЫЕ">
      <formula>NOT(ISERROR(SEARCH("НЕОДНОРОДНЫЕ",S21)))</formula>
    </cfRule>
  </conditionalFormatting>
  <conditionalFormatting sqref="S21">
    <cfRule type="containsText" dxfId="5" priority="1" operator="containsText" text="НЕОДНОРОДНЫЕ">
      <formula>NOT(ISERROR(SEARCH("НЕОДНОРОДНЫЕ",S21)))</formula>
    </cfRule>
    <cfRule type="containsText" dxfId="4" priority="2" operator="containsText" text="ОДНОРОДНЫЕ">
      <formula>NOT(ISERROR(SEARCH("ОДНОРОДНЫЕ",S21)))</formula>
    </cfRule>
    <cfRule type="containsText" dxfId="3" priority="3" operator="containsText" text="НЕОДНОРОДНЫЕ">
      <formula>NOT(ISERROR(SEARCH("НЕОДНОРОДНЫЕ",S21)))</formula>
    </cfRule>
  </conditionalFormatting>
  <pageMargins left="0.31496062992125984" right="0.19685039370078741" top="0.35433070866141736" bottom="0.35433070866141736" header="0.11811023622047245" footer="0.11811023622047245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2024-10-23T06:28:49Z</dcterms:modified>
</cp:coreProperties>
</file>