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G20" i="1" l="1"/>
  <c r="F20" i="1"/>
  <c r="E20" i="1"/>
  <c r="L19" i="1"/>
  <c r="K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<sst xmlns="http://schemas.openxmlformats.org/spreadsheetml/2006/main" count="42" uniqueCount="38">
  <si>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</si>
  <si>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</si>
  <si>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</si>
  <si>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</si>
  <si>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</si>
  <si>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</si>
  <si>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</si>
  <si>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</si>
  <si>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</si>
  <si>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</si>
  <si>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</si>
  <si>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</si>
  <si>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</si>
  <si>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</si>
  <si>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</si>
  <si>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</si>
  <si>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</si>
  <si>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</si>
  <si>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</si>
  <si>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</si>
  <si>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</si>
  <si>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</si>
  <si>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</si>
  <si>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</si>
  <si>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</si>
  <si>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</si>
  <si>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</si>
  <si>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</si>
  <si>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</si>
  <si>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мес.</t>
  </si>
  <si>
    <t>путем запроса котировок в электронной форме</t>
  </si>
  <si>
    <t>на оказание услуг по предоставлению доступа к телевизионным каналам через кабельное телевидение</t>
  </si>
  <si>
    <t>Оказание услуг по предоставлению доступа к телевизионным каналам через кабельное телевидение</t>
  </si>
  <si>
    <t>КП вх.2232 от 20.09.2024</t>
  </si>
  <si>
    <t>КП вх.2233 от 20.09.2024</t>
  </si>
  <si>
    <t>КП вх.2234 от 20.09.2024</t>
  </si>
  <si>
    <t>Начальная (максимальная) цена договора устанавливается в размере 117336 руб. (сто семнадцать тысяч триста тридцать шесть рублей 00 копеек)</t>
  </si>
  <si>
    <t>№ 182-24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</si>
</sst>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R16" sqref="Q16:R2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" style="2" customWidth="1"/>
    <col min="15" max="15" width="17.425781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7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7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7" t="s">
        <v>31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7" t="s">
        <v>30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7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7" t="s">
        <v>37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21" t="s">
        <v>17</v>
      </c>
      <c r="K9" s="21"/>
      <c r="L9" s="21"/>
      <c r="M9" s="21"/>
      <c r="N9" s="21"/>
      <c r="O9" s="21"/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4" t="s">
        <v>20</v>
      </c>
      <c r="M11" s="24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30" x14ac:dyDescent="0.25">
      <c r="A16" s="28" t="s">
        <v>14</v>
      </c>
      <c r="B16" s="29"/>
      <c r="C16" s="30">
        <f>SUMIF(O19,"&gt;0")</f>
        <v>117336</v>
      </c>
      <c r="D16" s="29"/>
      <c r="E16" s="20" t="s">
        <v>33</v>
      </c>
      <c r="F16" s="20" t="s">
        <v>34</v>
      </c>
      <c r="G16" s="20" t="s">
        <v>35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x14ac:dyDescent="0.25">
      <c r="A17" s="22" t="s">
        <v>0</v>
      </c>
      <c r="B17" s="22" t="s">
        <v>1</v>
      </c>
      <c r="C17" s="22" t="s">
        <v>2</v>
      </c>
      <c r="D17" s="22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31" t="s">
        <v>15</v>
      </c>
      <c r="K17" s="22" t="s">
        <v>11</v>
      </c>
      <c r="L17" s="22" t="s">
        <v>12</v>
      </c>
      <c r="M17" s="22" t="s">
        <v>13</v>
      </c>
      <c r="N17" s="22" t="s">
        <v>9</v>
      </c>
      <c r="O17" s="27" t="s">
        <v>10</v>
      </c>
    </row>
    <row r="18" spans="1:15" s="5" customFormat="1" ht="30" x14ac:dyDescent="0.25">
      <c r="A18" s="22"/>
      <c r="B18" s="22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32"/>
      <c r="K18" s="22"/>
      <c r="L18" s="22"/>
      <c r="M18" s="22"/>
      <c r="N18" s="22"/>
      <c r="O18" s="27"/>
    </row>
    <row r="19" spans="1:15" s="5" customFormat="1" ht="75" x14ac:dyDescent="0.25">
      <c r="A19" s="13">
        <v>1</v>
      </c>
      <c r="B19" s="18" t="s">
        <v>32</v>
      </c>
      <c r="C19" s="13" t="s">
        <v>29</v>
      </c>
      <c r="D19" s="14">
        <v>12</v>
      </c>
      <c r="E19" s="12">
        <v>11484</v>
      </c>
      <c r="F19" s="19">
        <v>9570</v>
      </c>
      <c r="G19" s="12">
        <v>8280</v>
      </c>
      <c r="H19" s="12"/>
      <c r="I19" s="12"/>
      <c r="J19" s="12">
        <f>ROUND(AVERAGE(E19:G19),2)</f>
        <v>9778</v>
      </c>
      <c r="K19" s="13">
        <f t="shared" ref="K19" si="0">COUNT(E19:I19)</f>
        <v>3</v>
      </c>
      <c r="L19" s="13">
        <f t="shared" ref="L19" si="1">STDEV(E19:I19)</f>
        <v>1612.0955306680805</v>
      </c>
      <c r="M19" s="13">
        <f t="shared" ref="M19" si="2">L19/J19*100</f>
        <v>16.486965950788303</v>
      </c>
      <c r="N19" s="13" t="str">
        <f t="shared" ref="N19" si="3">IF(M19&lt;33,"ОДНОРОДНЫЕ","НЕОДНОРОДНЫЕ")</f>
        <v>ОДНОРОДНЫЕ</v>
      </c>
      <c r="O19" s="12">
        <f t="shared" ref="O19" si="4">D19*J19</f>
        <v>117336</v>
      </c>
    </row>
    <row r="20" spans="1:15" s="5" customFormat="1" x14ac:dyDescent="0.25">
      <c r="A20" s="13"/>
      <c r="B20" s="15" t="s">
        <v>25</v>
      </c>
      <c r="C20" s="13"/>
      <c r="D20" s="16"/>
      <c r="E20" s="12">
        <f>D19*E19</f>
        <v>137808</v>
      </c>
      <c r="F20" s="12">
        <f>D19*F19</f>
        <v>114840</v>
      </c>
      <c r="G20" s="12">
        <f>D19*G19</f>
        <v>99360</v>
      </c>
      <c r="H20" s="12"/>
      <c r="I20" s="12"/>
      <c r="J20" s="12"/>
      <c r="K20" s="13"/>
      <c r="L20" s="13"/>
      <c r="M20" s="13"/>
      <c r="N20" s="13"/>
      <c r="O20" s="12"/>
    </row>
    <row r="21" spans="1:15" s="6" customFormat="1" x14ac:dyDescent="0.25">
      <c r="A21" s="9"/>
      <c r="B21" s="9"/>
      <c r="C21" s="9"/>
      <c r="D21" s="9"/>
      <c r="E21" s="4"/>
      <c r="F21" s="4"/>
      <c r="G21" s="4"/>
      <c r="H21" s="4"/>
      <c r="I21" s="4"/>
      <c r="J21" s="4"/>
      <c r="K21" s="9"/>
      <c r="L21" s="9"/>
      <c r="M21" s="9"/>
      <c r="N21" s="9"/>
      <c r="O21" s="4"/>
    </row>
    <row r="22" spans="1:15" s="10" customFormat="1" x14ac:dyDescent="0.25">
      <c r="A22" s="25" t="s">
        <v>26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s="10" customFormat="1" x14ac:dyDescent="0.25">
      <c r="A23" s="25" t="s">
        <v>24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s="10" customForma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s="10" customFormat="1" x14ac:dyDescent="0.25">
      <c r="A25" s="23" t="s">
        <v>36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8">
    <mergeCell ref="A17:A18"/>
    <mergeCell ref="B17:B18"/>
    <mergeCell ref="J9:O9"/>
    <mergeCell ref="C17:D17"/>
    <mergeCell ref="A25:O25"/>
    <mergeCell ref="L11:M11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20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19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2024-10-09T06:45:41Z</dcterms:modified>
</cp:coreProperties>
</file>