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20" i="1"/>
  <c r="J54" i="1" l="1"/>
  <c r="I54" i="1"/>
  <c r="M54" i="1"/>
  <c r="J53" i="1"/>
  <c r="I53" i="1"/>
  <c r="M53" i="1"/>
  <c r="J52" i="1"/>
  <c r="I52" i="1"/>
  <c r="M52" i="1"/>
  <c r="J51" i="1"/>
  <c r="I51" i="1"/>
  <c r="M51" i="1"/>
  <c r="J50" i="1"/>
  <c r="I50" i="1"/>
  <c r="M50" i="1"/>
  <c r="J49" i="1"/>
  <c r="I49" i="1"/>
  <c r="M49" i="1"/>
  <c r="J48" i="1"/>
  <c r="I48" i="1"/>
  <c r="M48" i="1"/>
  <c r="J47" i="1"/>
  <c r="I47" i="1"/>
  <c r="M47" i="1"/>
  <c r="J46" i="1"/>
  <c r="I46" i="1"/>
  <c r="M46" i="1"/>
  <c r="J45" i="1"/>
  <c r="I45" i="1"/>
  <c r="M45" i="1"/>
  <c r="J44" i="1"/>
  <c r="I44" i="1"/>
  <c r="M44" i="1"/>
  <c r="J43" i="1"/>
  <c r="I43" i="1"/>
  <c r="M43" i="1"/>
  <c r="J42" i="1"/>
  <c r="I42" i="1"/>
  <c r="M42" i="1"/>
  <c r="J41" i="1"/>
  <c r="I41" i="1"/>
  <c r="M41" i="1"/>
  <c r="J40" i="1"/>
  <c r="I40" i="1"/>
  <c r="M40" i="1"/>
  <c r="J39" i="1"/>
  <c r="I39" i="1"/>
  <c r="M39" i="1"/>
  <c r="J38" i="1"/>
  <c r="I38" i="1"/>
  <c r="M38" i="1"/>
  <c r="J55" i="1"/>
  <c r="I55" i="1"/>
  <c r="M55" i="1"/>
  <c r="J37" i="1"/>
  <c r="I37" i="1"/>
  <c r="K37" i="1"/>
  <c r="L37" i="1" s="1"/>
  <c r="J36" i="1"/>
  <c r="I36" i="1"/>
  <c r="M36" i="1"/>
  <c r="J35" i="1"/>
  <c r="I35" i="1"/>
  <c r="M35" i="1"/>
  <c r="J34" i="1"/>
  <c r="I34" i="1"/>
  <c r="M34" i="1"/>
  <c r="J33" i="1"/>
  <c r="I33" i="1"/>
  <c r="M33" i="1"/>
  <c r="J32" i="1"/>
  <c r="I32" i="1"/>
  <c r="M32" i="1"/>
  <c r="J31" i="1"/>
  <c r="I31" i="1"/>
  <c r="M31" i="1"/>
  <c r="J30" i="1"/>
  <c r="I30" i="1"/>
  <c r="M30" i="1"/>
  <c r="J29" i="1"/>
  <c r="I29" i="1"/>
  <c r="M29" i="1"/>
  <c r="J28" i="1"/>
  <c r="I28" i="1"/>
  <c r="M28" i="1"/>
  <c r="J27" i="1"/>
  <c r="I27" i="1"/>
  <c r="M27" i="1"/>
  <c r="J26" i="1"/>
  <c r="I26" i="1"/>
  <c r="M26" i="1"/>
  <c r="J25" i="1"/>
  <c r="I25" i="1"/>
  <c r="M25" i="1"/>
  <c r="J24" i="1"/>
  <c r="I24" i="1"/>
  <c r="M24" i="1"/>
  <c r="J23" i="1"/>
  <c r="I23" i="1"/>
  <c r="M23" i="1"/>
  <c r="J22" i="1"/>
  <c r="I22" i="1"/>
  <c r="M22" i="1"/>
  <c r="J21" i="1"/>
  <c r="I21" i="1"/>
  <c r="M21" i="1"/>
  <c r="J73" i="1"/>
  <c r="I73" i="1"/>
  <c r="M73" i="1"/>
  <c r="J72" i="1"/>
  <c r="I72" i="1"/>
  <c r="M72" i="1"/>
  <c r="J71" i="1"/>
  <c r="I71" i="1"/>
  <c r="M71" i="1"/>
  <c r="J70" i="1"/>
  <c r="I70" i="1"/>
  <c r="M70" i="1"/>
  <c r="J69" i="1"/>
  <c r="I69" i="1"/>
  <c r="M69" i="1"/>
  <c r="J68" i="1"/>
  <c r="I68" i="1"/>
  <c r="M68" i="1"/>
  <c r="J67" i="1"/>
  <c r="I67" i="1"/>
  <c r="M67" i="1"/>
  <c r="J66" i="1"/>
  <c r="I66" i="1"/>
  <c r="M66" i="1"/>
  <c r="J65" i="1"/>
  <c r="I65" i="1"/>
  <c r="M65" i="1"/>
  <c r="J64" i="1"/>
  <c r="I64" i="1"/>
  <c r="M64" i="1"/>
  <c r="J63" i="1"/>
  <c r="I63" i="1"/>
  <c r="M63" i="1"/>
  <c r="J62" i="1"/>
  <c r="I62" i="1"/>
  <c r="M62" i="1"/>
  <c r="J61" i="1"/>
  <c r="I61" i="1"/>
  <c r="M61" i="1"/>
  <c r="J60" i="1"/>
  <c r="I60" i="1"/>
  <c r="M60" i="1"/>
  <c r="J59" i="1"/>
  <c r="I59" i="1"/>
  <c r="M59" i="1"/>
  <c r="J58" i="1"/>
  <c r="I58" i="1"/>
  <c r="M58" i="1"/>
  <c r="J57" i="1"/>
  <c r="I57" i="1"/>
  <c r="M57" i="1"/>
  <c r="J56" i="1"/>
  <c r="I56" i="1"/>
  <c r="M56" i="1"/>
  <c r="K73" i="1" l="1"/>
  <c r="L73" i="1" s="1"/>
  <c r="K72" i="1"/>
  <c r="L72" i="1" s="1"/>
  <c r="K70" i="1"/>
  <c r="L70" i="1" s="1"/>
  <c r="K53" i="1"/>
  <c r="L53" i="1" s="1"/>
  <c r="K62" i="1"/>
  <c r="L62" i="1" s="1"/>
  <c r="K64" i="1"/>
  <c r="L64" i="1" s="1"/>
  <c r="K66" i="1"/>
  <c r="L66" i="1" s="1"/>
  <c r="K67" i="1"/>
  <c r="L67" i="1" s="1"/>
  <c r="K51" i="1"/>
  <c r="L51" i="1" s="1"/>
  <c r="K49" i="1"/>
  <c r="L49" i="1" s="1"/>
  <c r="K47" i="1"/>
  <c r="L47" i="1" s="1"/>
  <c r="K30" i="1"/>
  <c r="L30" i="1" s="1"/>
  <c r="K28" i="1"/>
  <c r="L28" i="1" s="1"/>
  <c r="K26" i="1"/>
  <c r="L26" i="1" s="1"/>
  <c r="K32" i="1"/>
  <c r="L32" i="1" s="1"/>
  <c r="K24" i="1"/>
  <c r="L24" i="1" s="1"/>
  <c r="K22" i="1"/>
  <c r="L22" i="1" s="1"/>
  <c r="K45" i="1"/>
  <c r="L45" i="1" s="1"/>
  <c r="K43" i="1"/>
  <c r="L43" i="1" s="1"/>
  <c r="K41" i="1"/>
  <c r="L41" i="1" s="1"/>
  <c r="K39" i="1"/>
  <c r="L39" i="1" s="1"/>
  <c r="K34" i="1"/>
  <c r="L34" i="1" s="1"/>
  <c r="K61" i="1"/>
  <c r="L61" i="1" s="1"/>
  <c r="K65" i="1"/>
  <c r="L65" i="1" s="1"/>
  <c r="K71" i="1"/>
  <c r="L71" i="1" s="1"/>
  <c r="K21" i="1"/>
  <c r="L21" i="1" s="1"/>
  <c r="K25" i="1"/>
  <c r="L25" i="1" s="1"/>
  <c r="K29" i="1"/>
  <c r="L29" i="1" s="1"/>
  <c r="K33" i="1"/>
  <c r="L33" i="1" s="1"/>
  <c r="K40" i="1"/>
  <c r="L40" i="1" s="1"/>
  <c r="K44" i="1"/>
  <c r="L44" i="1" s="1"/>
  <c r="K48" i="1"/>
  <c r="L48" i="1" s="1"/>
  <c r="K52" i="1"/>
  <c r="L52" i="1" s="1"/>
  <c r="K57" i="1"/>
  <c r="L57" i="1" s="1"/>
  <c r="K68" i="1"/>
  <c r="L68" i="1" s="1"/>
  <c r="K69" i="1"/>
  <c r="L69" i="1" s="1"/>
  <c r="K63" i="1"/>
  <c r="L63" i="1" s="1"/>
  <c r="K23" i="1"/>
  <c r="L23" i="1" s="1"/>
  <c r="K27" i="1"/>
  <c r="L27" i="1" s="1"/>
  <c r="K31" i="1"/>
  <c r="L31" i="1" s="1"/>
  <c r="K35" i="1"/>
  <c r="L35" i="1" s="1"/>
  <c r="K38" i="1"/>
  <c r="L38" i="1" s="1"/>
  <c r="K42" i="1"/>
  <c r="L42" i="1" s="1"/>
  <c r="K46" i="1"/>
  <c r="L46" i="1" s="1"/>
  <c r="K50" i="1"/>
  <c r="L50" i="1" s="1"/>
  <c r="K54" i="1"/>
  <c r="L54" i="1" s="1"/>
  <c r="K58" i="1"/>
  <c r="L58" i="1" s="1"/>
  <c r="K55" i="1"/>
  <c r="L55" i="1" s="1"/>
  <c r="K56" i="1"/>
  <c r="L56" i="1" s="1"/>
  <c r="K60" i="1"/>
  <c r="L60" i="1" s="1"/>
  <c r="K36" i="1"/>
  <c r="L36" i="1" s="1"/>
  <c r="K59" i="1"/>
  <c r="L59" i="1" s="1"/>
  <c r="M37" i="1"/>
  <c r="E91" i="1"/>
  <c r="J82" i="1"/>
  <c r="I82" i="1"/>
  <c r="M82" i="1"/>
  <c r="J81" i="1"/>
  <c r="I81" i="1"/>
  <c r="M81" i="1"/>
  <c r="J80" i="1"/>
  <c r="I80" i="1"/>
  <c r="M80" i="1"/>
  <c r="J79" i="1"/>
  <c r="I79" i="1"/>
  <c r="M79" i="1"/>
  <c r="J78" i="1"/>
  <c r="I78" i="1"/>
  <c r="M78" i="1"/>
  <c r="J77" i="1"/>
  <c r="I77" i="1"/>
  <c r="M77" i="1"/>
  <c r="J76" i="1"/>
  <c r="I76" i="1"/>
  <c r="M76" i="1"/>
  <c r="J75" i="1"/>
  <c r="I75" i="1"/>
  <c r="M75" i="1"/>
  <c r="J74" i="1"/>
  <c r="I74" i="1"/>
  <c r="M74" i="1"/>
  <c r="K76" i="1" l="1"/>
  <c r="L76" i="1" s="1"/>
  <c r="K80" i="1"/>
  <c r="L80" i="1" s="1"/>
  <c r="K79" i="1"/>
  <c r="L79" i="1" s="1"/>
  <c r="K75" i="1"/>
  <c r="L75" i="1" s="1"/>
  <c r="K77" i="1"/>
  <c r="L77" i="1" s="1"/>
  <c r="K81" i="1"/>
  <c r="L81" i="1" s="1"/>
  <c r="K74" i="1"/>
  <c r="L74" i="1" s="1"/>
  <c r="K78" i="1"/>
  <c r="L78" i="1" s="1"/>
  <c r="K82" i="1"/>
  <c r="L82" i="1" s="1"/>
  <c r="G91" i="1"/>
  <c r="F91" i="1"/>
  <c r="J84" i="1" l="1"/>
  <c r="I84" i="1"/>
  <c r="M84" i="1"/>
  <c r="J83" i="1"/>
  <c r="I83" i="1"/>
  <c r="M83" i="1"/>
  <c r="J20" i="1"/>
  <c r="I20" i="1"/>
  <c r="M20" i="1"/>
  <c r="J87" i="1"/>
  <c r="I87" i="1"/>
  <c r="M87" i="1"/>
  <c r="J86" i="1"/>
  <c r="I86" i="1"/>
  <c r="M86" i="1"/>
  <c r="J85" i="1"/>
  <c r="I85" i="1"/>
  <c r="M85" i="1"/>
  <c r="K83" i="1" l="1"/>
  <c r="L83" i="1" s="1"/>
  <c r="K87" i="1"/>
  <c r="L87" i="1" s="1"/>
  <c r="K86" i="1"/>
  <c r="L86" i="1" s="1"/>
  <c r="K85" i="1"/>
  <c r="L85" i="1" s="1"/>
  <c r="K84" i="1"/>
  <c r="L84" i="1" s="1"/>
  <c r="K20" i="1"/>
  <c r="L20" i="1" s="1"/>
  <c r="M90" i="1" l="1"/>
  <c r="I90" i="1"/>
  <c r="J90" i="1"/>
  <c r="K90" i="1" l="1"/>
  <c r="L90" i="1" s="1"/>
  <c r="I88" i="1"/>
  <c r="J88" i="1"/>
  <c r="M89" i="1"/>
  <c r="I89" i="1"/>
  <c r="J89" i="1"/>
  <c r="K89" i="1" l="1"/>
  <c r="L89" i="1" s="1"/>
  <c r="K88" i="1"/>
  <c r="L88" i="1" s="1"/>
  <c r="M88" i="1"/>
  <c r="C17" i="1" s="1"/>
  <c r="M91" i="1" l="1"/>
</calcChain>
</file>

<file path=xl/sharedStrings.xml><?xml version="1.0" encoding="utf-8"?>
<sst xmlns="http://schemas.openxmlformats.org/spreadsheetml/2006/main" count="178" uniqueCount="108">
  <si>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</si>
  <si>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</si>
  <si>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</si>
  <si>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</si>
  <si>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</si>
  <si>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</si>
  <si>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</si>
  <si>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</si>
  <si>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</si>
  <si>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</si>
  <si>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</si>
  <si>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</si>
  <si>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</si>
  <si>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</si>
  <si>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</si>
  <si>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</si>
  <si>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</si>
  <si>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</si>
  <si>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</si>
  <si>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</si>
  <si>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</si>
  <si>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</si>
  <si>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</si>
  <si>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</si>
  <si>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</si>
  <si>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</si>
  <si>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</si>
  <si>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</si>
  <si>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упак</t>
  </si>
  <si>
    <t>шт</t>
  </si>
  <si>
    <t>№ 212-24</t>
  </si>
  <si>
    <t xml:space="preserve">на поставку канцелярских товаров </t>
  </si>
  <si>
    <t>ластик</t>
  </si>
  <si>
    <t>ножницы</t>
  </si>
  <si>
    <t>лоток вертикальный, одна секция</t>
  </si>
  <si>
    <t>лоток вертикальный, три секция</t>
  </si>
  <si>
    <t>лоток горизонтальный</t>
  </si>
  <si>
    <t>точилка для карандаша</t>
  </si>
  <si>
    <t>резинка банковская</t>
  </si>
  <si>
    <t>шило</t>
  </si>
  <si>
    <t>гриппер 70*100</t>
  </si>
  <si>
    <t>гриппер 80*120</t>
  </si>
  <si>
    <t>линейка пластик 20 см</t>
  </si>
  <si>
    <t>линейка пластик 30 см</t>
  </si>
  <si>
    <t>калькулятор бухгалтерский</t>
  </si>
  <si>
    <t>нить для сшивки документов</t>
  </si>
  <si>
    <t>зажим канцелярский 19 мм</t>
  </si>
  <si>
    <t>зажим канцелярский 15 мм</t>
  </si>
  <si>
    <t>зажим канцелярский 32 мм</t>
  </si>
  <si>
    <t>зажим канцелярский 25 мм</t>
  </si>
  <si>
    <t>зажим канцелярский 51 мм</t>
  </si>
  <si>
    <t>скрепки 50 мм</t>
  </si>
  <si>
    <t>скрепки 28 мм</t>
  </si>
  <si>
    <t>скобы для степлера № 10</t>
  </si>
  <si>
    <t>скобы для степлера № 24</t>
  </si>
  <si>
    <t>степлер № 10</t>
  </si>
  <si>
    <t>степлер № 24</t>
  </si>
  <si>
    <t>дырокол на 20 листов с линейкой</t>
  </si>
  <si>
    <t xml:space="preserve">датер </t>
  </si>
  <si>
    <t xml:space="preserve">клей карандаш </t>
  </si>
  <si>
    <t xml:space="preserve">клей ПВА </t>
  </si>
  <si>
    <t>штемпельная краска фиолетовая</t>
  </si>
  <si>
    <t>штемпельная краска синяя</t>
  </si>
  <si>
    <t>штрих корректор, спиртовой</t>
  </si>
  <si>
    <t>корректирующая лента - роллер</t>
  </si>
  <si>
    <t xml:space="preserve">папка "для бумаг" с завязками А4 картонная </t>
  </si>
  <si>
    <t>папка скорошиватель "Дело" А4</t>
  </si>
  <si>
    <t xml:space="preserve">карман с перфорацией А4 </t>
  </si>
  <si>
    <t xml:space="preserve">папка уголок А4 </t>
  </si>
  <si>
    <t xml:space="preserve">папка скорошиватель </t>
  </si>
  <si>
    <t>папка регистратор 5 см</t>
  </si>
  <si>
    <t>стикеры-индексы</t>
  </si>
  <si>
    <t>стикер 38*51</t>
  </si>
  <si>
    <t>конверт С4</t>
  </si>
  <si>
    <t>конверт С5</t>
  </si>
  <si>
    <t>тетрадь 96 л</t>
  </si>
  <si>
    <t>тетрадь 48 л</t>
  </si>
  <si>
    <t>тетрадь 12 л</t>
  </si>
  <si>
    <t>тетрадь А4 96 л</t>
  </si>
  <si>
    <t>книга учета в твердой обложке А4, 96 л</t>
  </si>
  <si>
    <t xml:space="preserve">ручка гелиевая черная </t>
  </si>
  <si>
    <t>ручка гелиевая красная</t>
  </si>
  <si>
    <t>ручка на подставке</t>
  </si>
  <si>
    <t>ручка шариковая масленый стержень синяя</t>
  </si>
  <si>
    <t>маркер перманентный черный, 2 мм</t>
  </si>
  <si>
    <t>маркер по стеклу, черный 1 мм</t>
  </si>
  <si>
    <t>маркер по стеклу, красный 1 мм</t>
  </si>
  <si>
    <t xml:space="preserve">маркер для CD/DVD </t>
  </si>
  <si>
    <t>набор маркеров выделителей</t>
  </si>
  <si>
    <t>стержень к гелиевой ручки красный</t>
  </si>
  <si>
    <t>стержень к шариковой ручке на масленой основе 142 мм</t>
  </si>
  <si>
    <t>стержень к шариковой ручке на масленой основе 152 мм</t>
  </si>
  <si>
    <t>карандаш простой с ластиком</t>
  </si>
  <si>
    <t>грифели 0,5 мм, НВ</t>
  </si>
  <si>
    <t>грифели 0,7 мм, НВ</t>
  </si>
  <si>
    <t>бобина</t>
  </si>
  <si>
    <t>папка регистратор 7-8 см</t>
  </si>
  <si>
    <t>вх. № с 2768 по 2774 от 07.11.2024</t>
  </si>
  <si>
    <t>КП вх. № с 2754 по 2760 от 07.11.2024 г.</t>
  </si>
  <si>
    <t>стикер 50*75 или 51*76</t>
  </si>
  <si>
    <t>стикер  75*75 или 76*76</t>
  </si>
  <si>
    <t>скотч прозрачный 48 мм * не менее 50 м</t>
  </si>
  <si>
    <t xml:space="preserve">скотч прозрачный 19 мм *10м </t>
  </si>
  <si>
    <t xml:space="preserve">Скотч двусторонний 50 мм *10м </t>
  </si>
  <si>
    <t>вх. № с 2761 по 2767 от 07.11.2024</t>
  </si>
  <si>
    <t>карандаш механический 0,7 мм, НВ</t>
  </si>
  <si>
    <t xml:space="preserve">стержень к гелиевой ручки черный </t>
  </si>
  <si>
    <t>Начальная (максимальная) цена договора устанавливается в размере 3218650,78 руб. (три миллиона двести восемнадцать тысяч шестьсот пятьдесят рублей семьдесят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</si>
</sst>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tabSelected="1" zoomScale="85" zoomScaleNormal="85" zoomScalePageLayoutView="70" workbookViewId="0">
      <selection activeCell="E21" sqref="E21"/>
    </sheetView>
  </sheetViews>
  <sheetFormatPr defaultRowHeight="15" x14ac:dyDescent="0.25"/>
  <cols>
    <col min="1" max="1" width="6.140625" style="15" bestFit="1" customWidth="1"/>
    <col min="2" max="2" width="53.42578125" style="15" bestFit="1" customWidth="1"/>
    <col min="3" max="3" width="11.5703125" style="15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10.7109375" style="15" bestFit="1" customWidth="1"/>
    <col min="15" max="15" width="11.2851562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49" t="s">
        <v>31</v>
      </c>
      <c r="F3" s="49"/>
      <c r="G3" s="49"/>
      <c r="H3" s="49"/>
      <c r="I3" s="49"/>
      <c r="J3" s="49"/>
      <c r="K3" s="49"/>
      <c r="L3" s="49"/>
      <c r="M3" s="49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30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10"/>
      <c r="J12" s="53" t="s">
        <v>16</v>
      </c>
      <c r="K12" s="53"/>
      <c r="M12" s="1" t="s">
        <v>14</v>
      </c>
    </row>
    <row r="14" spans="2:13" x14ac:dyDescent="0.25">
      <c r="B14" s="53" t="s">
        <v>15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2:13" hidden="1" x14ac:dyDescent="0.25"/>
    <row r="17" spans="1:17" ht="65.25" customHeight="1" x14ac:dyDescent="0.25">
      <c r="A17" s="57" t="s">
        <v>27</v>
      </c>
      <c r="B17" s="58"/>
      <c r="C17" s="59">
        <f>SUM(M20:M90)</f>
        <v>3218650.7799999993</v>
      </c>
      <c r="D17" s="60"/>
      <c r="E17" s="46" t="s">
        <v>98</v>
      </c>
      <c r="F17" s="46" t="s">
        <v>97</v>
      </c>
      <c r="G17" s="46" t="s">
        <v>104</v>
      </c>
      <c r="H17" s="16"/>
      <c r="I17" s="13"/>
      <c r="J17" s="13"/>
      <c r="K17" s="13"/>
      <c r="L17" s="13"/>
      <c r="M17" s="16"/>
    </row>
    <row r="18" spans="1:17" ht="30" customHeight="1" x14ac:dyDescent="0.25">
      <c r="A18" s="63" t="s">
        <v>0</v>
      </c>
      <c r="B18" s="63" t="s">
        <v>1</v>
      </c>
      <c r="C18" s="63" t="s">
        <v>2</v>
      </c>
      <c r="D18" s="63"/>
      <c r="E18" s="16" t="s">
        <v>24</v>
      </c>
      <c r="F18" s="16" t="s">
        <v>25</v>
      </c>
      <c r="G18" s="16" t="s">
        <v>26</v>
      </c>
      <c r="H18" s="61" t="s">
        <v>11</v>
      </c>
      <c r="I18" s="63" t="s">
        <v>8</v>
      </c>
      <c r="J18" s="63" t="s">
        <v>9</v>
      </c>
      <c r="K18" s="63" t="s">
        <v>10</v>
      </c>
      <c r="L18" s="63" t="s">
        <v>6</v>
      </c>
      <c r="M18" s="56" t="s">
        <v>7</v>
      </c>
    </row>
    <row r="19" spans="1:17" x14ac:dyDescent="0.25">
      <c r="A19" s="64"/>
      <c r="B19" s="64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62"/>
      <c r="I19" s="63"/>
      <c r="J19" s="63"/>
      <c r="K19" s="63"/>
      <c r="L19" s="63"/>
      <c r="M19" s="56"/>
    </row>
    <row r="20" spans="1:17" s="31" customFormat="1" x14ac:dyDescent="0.25">
      <c r="A20" s="4">
        <v>1</v>
      </c>
      <c r="B20" s="41" t="s">
        <v>32</v>
      </c>
      <c r="C20" s="42" t="s">
        <v>29</v>
      </c>
      <c r="D20" s="42">
        <v>120</v>
      </c>
      <c r="E20" s="21">
        <v>26.02</v>
      </c>
      <c r="F20" s="27">
        <v>25.43</v>
      </c>
      <c r="G20" s="32">
        <v>26.71</v>
      </c>
      <c r="H20" s="32">
        <f>ROUND(AVERAGE(E20:G20),2)</f>
        <v>26.05</v>
      </c>
      <c r="I20" s="30">
        <f t="shared" ref="I20:I84" si="0" xml:space="preserve"> COUNT(E20:G20)</f>
        <v>3</v>
      </c>
      <c r="J20" s="30">
        <f t="shared" ref="J20:J84" si="1">STDEV(E20:G20)</f>
        <v>0.64065071086617398</v>
      </c>
      <c r="K20" s="30">
        <f t="shared" ref="K20:K84" si="2">J20/H20*100</f>
        <v>2.459311749966119</v>
      </c>
      <c r="L20" s="30" t="str">
        <f t="shared" ref="L20:L84" si="3">IF(K20&lt;33,"ОДНОРОДНЫЕ","НЕОДНОРОДНЫЕ")</f>
        <v>ОДНОРОДНЫЕ</v>
      </c>
      <c r="M20" s="32">
        <f t="shared" ref="M20:M84" si="4">D20*H20</f>
        <v>3126</v>
      </c>
      <c r="N20" s="39"/>
      <c r="O20" s="44"/>
      <c r="P20" s="45"/>
      <c r="Q20" s="44"/>
    </row>
    <row r="21" spans="1:17" s="37" customFormat="1" x14ac:dyDescent="0.25">
      <c r="A21" s="4">
        <v>2</v>
      </c>
      <c r="B21" s="41" t="s">
        <v>33</v>
      </c>
      <c r="C21" s="42" t="s">
        <v>29</v>
      </c>
      <c r="D21" s="42">
        <v>200</v>
      </c>
      <c r="E21" s="21">
        <v>258.45999999999998</v>
      </c>
      <c r="F21" s="27">
        <v>247.8</v>
      </c>
      <c r="G21" s="38">
        <v>260.33</v>
      </c>
      <c r="H21" s="40">
        <f t="shared" ref="H21:H84" si="5">ROUND(AVERAGE(E21:G21),2)</f>
        <v>255.53</v>
      </c>
      <c r="I21" s="36">
        <f t="shared" ref="I21:I55" si="6" xml:space="preserve"> COUNT(E21:G21)</f>
        <v>3</v>
      </c>
      <c r="J21" s="36">
        <f t="shared" ref="J21:J55" si="7">STDEV(E21:G21)</f>
        <v>6.7593564782455271</v>
      </c>
      <c r="K21" s="36">
        <f t="shared" ref="K21:K55" si="8">J21/H21*100</f>
        <v>2.6452301014540476</v>
      </c>
      <c r="L21" s="36" t="str">
        <f t="shared" ref="L21:L55" si="9">IF(K21&lt;33,"ОДНОРОДНЫЕ","НЕОДНОРОДНЫЕ")</f>
        <v>ОДНОРОДНЫЕ</v>
      </c>
      <c r="M21" s="38">
        <f t="shared" ref="M21:M55" si="10">D21*H21</f>
        <v>51106</v>
      </c>
      <c r="N21" s="39"/>
      <c r="O21" s="44"/>
      <c r="P21" s="45"/>
      <c r="Q21" s="44"/>
    </row>
    <row r="22" spans="1:17" s="37" customFormat="1" x14ac:dyDescent="0.25">
      <c r="A22" s="4">
        <v>3</v>
      </c>
      <c r="B22" s="41" t="s">
        <v>34</v>
      </c>
      <c r="C22" s="42" t="s">
        <v>29</v>
      </c>
      <c r="D22" s="42">
        <v>30</v>
      </c>
      <c r="E22" s="21">
        <v>356.42</v>
      </c>
      <c r="F22" s="27">
        <v>344.84</v>
      </c>
      <c r="G22" s="38">
        <v>362.29</v>
      </c>
      <c r="H22" s="40">
        <f t="shared" si="5"/>
        <v>354.52</v>
      </c>
      <c r="I22" s="36">
        <f t="shared" si="6"/>
        <v>3</v>
      </c>
      <c r="J22" s="36">
        <f t="shared" si="7"/>
        <v>8.8793374377446526</v>
      </c>
      <c r="K22" s="36">
        <f t="shared" si="8"/>
        <v>2.5046083261154952</v>
      </c>
      <c r="L22" s="36" t="str">
        <f t="shared" si="9"/>
        <v>ОДНОРОДНЫЕ</v>
      </c>
      <c r="M22" s="38">
        <f t="shared" si="10"/>
        <v>10635.599999999999</v>
      </c>
      <c r="N22" s="39"/>
      <c r="O22" s="44"/>
      <c r="P22" s="45"/>
      <c r="Q22" s="44"/>
    </row>
    <row r="23" spans="1:17" s="37" customFormat="1" x14ac:dyDescent="0.25">
      <c r="A23" s="4">
        <v>4</v>
      </c>
      <c r="B23" s="41" t="s">
        <v>35</v>
      </c>
      <c r="C23" s="42" t="s">
        <v>29</v>
      </c>
      <c r="D23" s="42">
        <v>40</v>
      </c>
      <c r="E23" s="21">
        <v>702.36</v>
      </c>
      <c r="F23" s="27">
        <v>696.17</v>
      </c>
      <c r="G23" s="38">
        <v>731.4</v>
      </c>
      <c r="H23" s="40">
        <f t="shared" si="5"/>
        <v>709.98</v>
      </c>
      <c r="I23" s="36">
        <f t="shared" si="6"/>
        <v>3</v>
      </c>
      <c r="J23" s="36">
        <f t="shared" si="7"/>
        <v>18.809530385773414</v>
      </c>
      <c r="K23" s="36">
        <f t="shared" si="8"/>
        <v>2.6493042600880887</v>
      </c>
      <c r="L23" s="36" t="str">
        <f t="shared" si="9"/>
        <v>ОДНОРОДНЫЕ</v>
      </c>
      <c r="M23" s="38">
        <f t="shared" si="10"/>
        <v>28399.200000000001</v>
      </c>
      <c r="N23" s="39"/>
      <c r="O23" s="44"/>
      <c r="P23" s="45"/>
      <c r="Q23" s="44"/>
    </row>
    <row r="24" spans="1:17" s="37" customFormat="1" x14ac:dyDescent="0.25">
      <c r="A24" s="4">
        <v>5</v>
      </c>
      <c r="B24" s="41" t="s">
        <v>36</v>
      </c>
      <c r="C24" s="42" t="s">
        <v>29</v>
      </c>
      <c r="D24" s="42">
        <v>40</v>
      </c>
      <c r="E24" s="21">
        <v>290.56</v>
      </c>
      <c r="F24" s="27">
        <v>279.41000000000003</v>
      </c>
      <c r="G24" s="38">
        <v>293.55</v>
      </c>
      <c r="H24" s="40">
        <f t="shared" si="5"/>
        <v>287.83999999999997</v>
      </c>
      <c r="I24" s="36">
        <f t="shared" si="6"/>
        <v>3</v>
      </c>
      <c r="J24" s="36">
        <f t="shared" si="7"/>
        <v>7.4520936655412395</v>
      </c>
      <c r="K24" s="36">
        <f t="shared" si="8"/>
        <v>2.5889708398906479</v>
      </c>
      <c r="L24" s="36" t="str">
        <f t="shared" si="9"/>
        <v>ОДНОРОДНЫЕ</v>
      </c>
      <c r="M24" s="38">
        <f t="shared" si="10"/>
        <v>11513.599999999999</v>
      </c>
      <c r="N24" s="39"/>
      <c r="O24" s="44"/>
      <c r="P24" s="45"/>
      <c r="Q24" s="44"/>
    </row>
    <row r="25" spans="1:17" s="37" customFormat="1" x14ac:dyDescent="0.25">
      <c r="A25" s="4">
        <v>6</v>
      </c>
      <c r="B25" s="41" t="s">
        <v>37</v>
      </c>
      <c r="C25" s="42" t="s">
        <v>29</v>
      </c>
      <c r="D25" s="42">
        <v>80</v>
      </c>
      <c r="E25" s="21">
        <v>45.67</v>
      </c>
      <c r="F25" s="27">
        <v>44</v>
      </c>
      <c r="G25" s="38">
        <v>46.23</v>
      </c>
      <c r="H25" s="40">
        <f t="shared" si="5"/>
        <v>45.3</v>
      </c>
      <c r="I25" s="36">
        <f t="shared" si="6"/>
        <v>3</v>
      </c>
      <c r="J25" s="36">
        <f t="shared" si="7"/>
        <v>1.1601293031382311</v>
      </c>
      <c r="K25" s="36">
        <f t="shared" si="8"/>
        <v>2.5609918391572433</v>
      </c>
      <c r="L25" s="36" t="str">
        <f t="shared" si="9"/>
        <v>ОДНОРОДНЫЕ</v>
      </c>
      <c r="M25" s="38">
        <f t="shared" si="10"/>
        <v>3624</v>
      </c>
      <c r="N25" s="39"/>
      <c r="O25" s="44"/>
      <c r="P25" s="45"/>
      <c r="Q25" s="44"/>
    </row>
    <row r="26" spans="1:17" s="37" customFormat="1" x14ac:dyDescent="0.25">
      <c r="A26" s="4">
        <v>7</v>
      </c>
      <c r="B26" s="41" t="s">
        <v>38</v>
      </c>
      <c r="C26" s="42" t="s">
        <v>28</v>
      </c>
      <c r="D26" s="42">
        <v>153</v>
      </c>
      <c r="E26" s="21">
        <v>183.9</v>
      </c>
      <c r="F26" s="27">
        <v>176</v>
      </c>
      <c r="G26" s="38">
        <v>184.91</v>
      </c>
      <c r="H26" s="40">
        <f t="shared" si="5"/>
        <v>181.6</v>
      </c>
      <c r="I26" s="36">
        <f t="shared" si="6"/>
        <v>3</v>
      </c>
      <c r="J26" s="36">
        <f t="shared" si="7"/>
        <v>4.8788352435118503</v>
      </c>
      <c r="K26" s="36">
        <f t="shared" si="8"/>
        <v>2.6865832838721642</v>
      </c>
      <c r="L26" s="36" t="str">
        <f t="shared" si="9"/>
        <v>ОДНОРОДНЫЕ</v>
      </c>
      <c r="M26" s="38">
        <f t="shared" si="10"/>
        <v>27784.799999999999</v>
      </c>
      <c r="N26" s="39"/>
      <c r="O26" s="44"/>
      <c r="P26" s="45"/>
      <c r="Q26" s="44"/>
    </row>
    <row r="27" spans="1:17" s="37" customFormat="1" x14ac:dyDescent="0.25">
      <c r="A27" s="4">
        <v>8</v>
      </c>
      <c r="B27" s="41" t="s">
        <v>39</v>
      </c>
      <c r="C27" s="42" t="s">
        <v>29</v>
      </c>
      <c r="D27" s="42">
        <v>20</v>
      </c>
      <c r="E27" s="21">
        <v>88.56</v>
      </c>
      <c r="F27" s="27">
        <v>84.76</v>
      </c>
      <c r="G27" s="38">
        <v>89.05</v>
      </c>
      <c r="H27" s="40">
        <f t="shared" si="5"/>
        <v>87.46</v>
      </c>
      <c r="I27" s="36">
        <f t="shared" si="6"/>
        <v>3</v>
      </c>
      <c r="J27" s="36">
        <f t="shared" si="7"/>
        <v>2.3481978905819072</v>
      </c>
      <c r="K27" s="36">
        <f t="shared" si="8"/>
        <v>2.6848821067709894</v>
      </c>
      <c r="L27" s="36" t="str">
        <f t="shared" si="9"/>
        <v>ОДНОРОДНЫЕ</v>
      </c>
      <c r="M27" s="38">
        <f t="shared" si="10"/>
        <v>1749.1999999999998</v>
      </c>
      <c r="N27" s="39"/>
      <c r="O27" s="44"/>
      <c r="P27" s="45"/>
      <c r="Q27" s="44"/>
    </row>
    <row r="28" spans="1:17" s="37" customFormat="1" x14ac:dyDescent="0.25">
      <c r="A28" s="4">
        <v>9</v>
      </c>
      <c r="B28" s="41" t="s">
        <v>40</v>
      </c>
      <c r="C28" s="42" t="s">
        <v>28</v>
      </c>
      <c r="D28" s="42">
        <v>900</v>
      </c>
      <c r="E28" s="21">
        <v>48.36</v>
      </c>
      <c r="F28" s="27">
        <v>46.68</v>
      </c>
      <c r="G28" s="38">
        <v>49.04</v>
      </c>
      <c r="H28" s="40">
        <f t="shared" si="5"/>
        <v>48.03</v>
      </c>
      <c r="I28" s="36">
        <f t="shared" si="6"/>
        <v>3</v>
      </c>
      <c r="J28" s="36">
        <f t="shared" si="7"/>
        <v>1.2147976511885972</v>
      </c>
      <c r="K28" s="36">
        <f t="shared" si="8"/>
        <v>2.5292476601886262</v>
      </c>
      <c r="L28" s="36" t="str">
        <f t="shared" si="9"/>
        <v>ОДНОРОДНЫЕ</v>
      </c>
      <c r="M28" s="38">
        <f t="shared" si="10"/>
        <v>43227</v>
      </c>
      <c r="N28" s="39"/>
      <c r="O28" s="44"/>
      <c r="P28" s="45"/>
      <c r="Q28" s="44"/>
    </row>
    <row r="29" spans="1:17" s="37" customFormat="1" x14ac:dyDescent="0.25">
      <c r="A29" s="4">
        <v>10</v>
      </c>
      <c r="B29" s="41" t="s">
        <v>41</v>
      </c>
      <c r="C29" s="42" t="s">
        <v>28</v>
      </c>
      <c r="D29" s="42">
        <v>1000</v>
      </c>
      <c r="E29" s="21">
        <v>80.12</v>
      </c>
      <c r="F29" s="27">
        <v>77.7</v>
      </c>
      <c r="G29" s="38">
        <v>81.63</v>
      </c>
      <c r="H29" s="40">
        <f t="shared" si="5"/>
        <v>79.819999999999993</v>
      </c>
      <c r="I29" s="36">
        <f t="shared" si="6"/>
        <v>3</v>
      </c>
      <c r="J29" s="36">
        <f t="shared" si="7"/>
        <v>1.9824816098348355</v>
      </c>
      <c r="K29" s="36">
        <f t="shared" si="8"/>
        <v>2.4836903155034276</v>
      </c>
      <c r="L29" s="36" t="str">
        <f t="shared" si="9"/>
        <v>ОДНОРОДНЫЕ</v>
      </c>
      <c r="M29" s="38">
        <f t="shared" si="10"/>
        <v>79820</v>
      </c>
      <c r="N29" s="39"/>
      <c r="O29" s="44"/>
      <c r="P29" s="45"/>
      <c r="Q29" s="44"/>
    </row>
    <row r="30" spans="1:17" s="37" customFormat="1" x14ac:dyDescent="0.25">
      <c r="A30" s="4">
        <v>11</v>
      </c>
      <c r="B30" s="43" t="s">
        <v>42</v>
      </c>
      <c r="C30" s="42" t="s">
        <v>29</v>
      </c>
      <c r="D30" s="42">
        <v>40</v>
      </c>
      <c r="E30" s="21">
        <v>21.45</v>
      </c>
      <c r="F30" s="27">
        <v>20.98</v>
      </c>
      <c r="G30" s="38">
        <v>22.04</v>
      </c>
      <c r="H30" s="40">
        <f t="shared" si="5"/>
        <v>21.49</v>
      </c>
      <c r="I30" s="36">
        <f t="shared" si="6"/>
        <v>3</v>
      </c>
      <c r="J30" s="36">
        <f t="shared" si="7"/>
        <v>0.53113086899557937</v>
      </c>
      <c r="K30" s="36">
        <f t="shared" si="8"/>
        <v>2.4715256816918543</v>
      </c>
      <c r="L30" s="36" t="str">
        <f t="shared" si="9"/>
        <v>ОДНОРОДНЫЕ</v>
      </c>
      <c r="M30" s="38">
        <f t="shared" si="10"/>
        <v>859.59999999999991</v>
      </c>
      <c r="N30" s="39"/>
      <c r="O30" s="44"/>
      <c r="P30" s="45"/>
      <c r="Q30" s="44"/>
    </row>
    <row r="31" spans="1:17" s="37" customFormat="1" x14ac:dyDescent="0.25">
      <c r="A31" s="4">
        <v>12</v>
      </c>
      <c r="B31" s="43" t="s">
        <v>43</v>
      </c>
      <c r="C31" s="42" t="s">
        <v>29</v>
      </c>
      <c r="D31" s="42">
        <v>40</v>
      </c>
      <c r="E31" s="21">
        <v>29.87</v>
      </c>
      <c r="F31" s="27">
        <v>29.46</v>
      </c>
      <c r="G31" s="38">
        <v>30.95</v>
      </c>
      <c r="H31" s="40">
        <f t="shared" si="5"/>
        <v>30.09</v>
      </c>
      <c r="I31" s="36">
        <f t="shared" si="6"/>
        <v>3</v>
      </c>
      <c r="J31" s="36">
        <f t="shared" si="7"/>
        <v>0.76969691004533214</v>
      </c>
      <c r="K31" s="36">
        <f t="shared" si="8"/>
        <v>2.5579824195590963</v>
      </c>
      <c r="L31" s="36" t="str">
        <f t="shared" si="9"/>
        <v>ОДНОРОДНЫЕ</v>
      </c>
      <c r="M31" s="38">
        <f t="shared" si="10"/>
        <v>1203.5999999999999</v>
      </c>
      <c r="N31" s="39"/>
      <c r="O31" s="44"/>
      <c r="P31" s="45"/>
      <c r="Q31" s="44"/>
    </row>
    <row r="32" spans="1:17" s="37" customFormat="1" x14ac:dyDescent="0.25">
      <c r="A32" s="4">
        <v>13</v>
      </c>
      <c r="B32" s="43" t="s">
        <v>44</v>
      </c>
      <c r="C32" s="42" t="s">
        <v>29</v>
      </c>
      <c r="D32" s="42">
        <v>12</v>
      </c>
      <c r="E32" s="21">
        <v>1420</v>
      </c>
      <c r="F32" s="27">
        <v>1390.96</v>
      </c>
      <c r="G32" s="38">
        <v>1461.34</v>
      </c>
      <c r="H32" s="40">
        <f t="shared" si="5"/>
        <v>1424.1</v>
      </c>
      <c r="I32" s="36">
        <f t="shared" si="6"/>
        <v>3</v>
      </c>
      <c r="J32" s="36">
        <f t="shared" si="7"/>
        <v>35.368681061074298</v>
      </c>
      <c r="K32" s="36">
        <f t="shared" si="8"/>
        <v>2.4835812836931606</v>
      </c>
      <c r="L32" s="36" t="str">
        <f t="shared" si="9"/>
        <v>ОДНОРОДНЫЕ</v>
      </c>
      <c r="M32" s="38">
        <f t="shared" si="10"/>
        <v>17089.199999999997</v>
      </c>
      <c r="N32" s="47"/>
      <c r="O32" s="44"/>
      <c r="P32" s="45"/>
      <c r="Q32" s="44"/>
    </row>
    <row r="33" spans="1:17" s="37" customFormat="1" x14ac:dyDescent="0.25">
      <c r="A33" s="4">
        <v>14</v>
      </c>
      <c r="B33" s="43" t="s">
        <v>45</v>
      </c>
      <c r="C33" s="42" t="s">
        <v>95</v>
      </c>
      <c r="D33" s="42">
        <v>20</v>
      </c>
      <c r="E33" s="21">
        <v>234.32</v>
      </c>
      <c r="F33" s="27">
        <v>237.26</v>
      </c>
      <c r="G33" s="38">
        <v>249.27</v>
      </c>
      <c r="H33" s="40">
        <f t="shared" si="5"/>
        <v>240.28</v>
      </c>
      <c r="I33" s="36">
        <f t="shared" si="6"/>
        <v>3</v>
      </c>
      <c r="J33" s="36">
        <f t="shared" si="7"/>
        <v>7.9202925030161291</v>
      </c>
      <c r="K33" s="36">
        <f t="shared" si="8"/>
        <v>3.2962762206659431</v>
      </c>
      <c r="L33" s="36" t="str">
        <f t="shared" si="9"/>
        <v>ОДНОРОДНЫЕ</v>
      </c>
      <c r="M33" s="38">
        <f t="shared" si="10"/>
        <v>4805.6000000000004</v>
      </c>
      <c r="N33" s="39"/>
      <c r="O33" s="44"/>
      <c r="P33" s="45"/>
      <c r="Q33" s="44"/>
    </row>
    <row r="34" spans="1:17" s="37" customFormat="1" x14ac:dyDescent="0.25">
      <c r="A34" s="4">
        <v>15</v>
      </c>
      <c r="B34" s="41" t="s">
        <v>46</v>
      </c>
      <c r="C34" s="42" t="s">
        <v>29</v>
      </c>
      <c r="D34" s="42">
        <v>240</v>
      </c>
      <c r="E34" s="21">
        <v>6.88</v>
      </c>
      <c r="F34" s="27">
        <v>6.68</v>
      </c>
      <c r="G34" s="38">
        <v>7.02</v>
      </c>
      <c r="H34" s="40">
        <f t="shared" si="5"/>
        <v>6.86</v>
      </c>
      <c r="I34" s="36">
        <f t="shared" si="6"/>
        <v>3</v>
      </c>
      <c r="J34" s="36">
        <f t="shared" si="7"/>
        <v>0.17088007490635057</v>
      </c>
      <c r="K34" s="36">
        <f t="shared" si="8"/>
        <v>2.4909631910546728</v>
      </c>
      <c r="L34" s="36" t="str">
        <f t="shared" si="9"/>
        <v>ОДНОРОДНЫЕ</v>
      </c>
      <c r="M34" s="38">
        <f t="shared" si="10"/>
        <v>1646.4</v>
      </c>
      <c r="N34" s="39"/>
      <c r="O34" s="44"/>
      <c r="P34" s="45"/>
      <c r="Q34" s="44"/>
    </row>
    <row r="35" spans="1:17" s="37" customFormat="1" x14ac:dyDescent="0.25">
      <c r="A35" s="4">
        <v>16</v>
      </c>
      <c r="B35" s="41" t="s">
        <v>47</v>
      </c>
      <c r="C35" s="42" t="s">
        <v>29</v>
      </c>
      <c r="D35" s="42">
        <v>240</v>
      </c>
      <c r="E35" s="21">
        <v>6.08</v>
      </c>
      <c r="F35" s="27">
        <v>5.9</v>
      </c>
      <c r="G35" s="38">
        <v>6.2</v>
      </c>
      <c r="H35" s="40">
        <f t="shared" si="5"/>
        <v>6.06</v>
      </c>
      <c r="I35" s="36">
        <f t="shared" si="6"/>
        <v>3</v>
      </c>
      <c r="J35" s="36">
        <f t="shared" si="7"/>
        <v>0.15099668870541488</v>
      </c>
      <c r="K35" s="36">
        <f t="shared" si="8"/>
        <v>2.4916945330926548</v>
      </c>
      <c r="L35" s="36" t="str">
        <f t="shared" si="9"/>
        <v>ОДНОРОДНЫЕ</v>
      </c>
      <c r="M35" s="38">
        <f t="shared" si="10"/>
        <v>1454.3999999999999</v>
      </c>
      <c r="N35" s="39"/>
      <c r="O35" s="44"/>
      <c r="P35" s="45"/>
      <c r="Q35" s="44"/>
    </row>
    <row r="36" spans="1:17" s="37" customFormat="1" x14ac:dyDescent="0.25">
      <c r="A36" s="4">
        <v>17</v>
      </c>
      <c r="B36" s="41" t="s">
        <v>48</v>
      </c>
      <c r="C36" s="42" t="s">
        <v>29</v>
      </c>
      <c r="D36" s="42">
        <v>240</v>
      </c>
      <c r="E36" s="21">
        <v>19.059999999999999</v>
      </c>
      <c r="F36" s="27">
        <v>18.5</v>
      </c>
      <c r="G36" s="38">
        <v>19.440000000000001</v>
      </c>
      <c r="H36" s="40">
        <f t="shared" si="5"/>
        <v>19</v>
      </c>
      <c r="I36" s="36">
        <f t="shared" si="6"/>
        <v>3</v>
      </c>
      <c r="J36" s="36">
        <f t="shared" si="7"/>
        <v>0.47286361670147603</v>
      </c>
      <c r="K36" s="36">
        <f t="shared" si="8"/>
        <v>2.4887558773761898</v>
      </c>
      <c r="L36" s="36" t="str">
        <f t="shared" si="9"/>
        <v>ОДНОРОДНЫЕ</v>
      </c>
      <c r="M36" s="38">
        <f t="shared" si="10"/>
        <v>4560</v>
      </c>
      <c r="N36" s="39"/>
      <c r="O36" s="44"/>
      <c r="P36" s="45"/>
      <c r="Q36" s="44"/>
    </row>
    <row r="37" spans="1:17" s="37" customFormat="1" x14ac:dyDescent="0.25">
      <c r="A37" s="4">
        <v>18</v>
      </c>
      <c r="B37" s="41" t="s">
        <v>49</v>
      </c>
      <c r="C37" s="42" t="s">
        <v>29</v>
      </c>
      <c r="D37" s="42">
        <v>240</v>
      </c>
      <c r="E37" s="21">
        <v>11.88</v>
      </c>
      <c r="F37" s="27">
        <v>11.53</v>
      </c>
      <c r="G37" s="38">
        <v>12.12</v>
      </c>
      <c r="H37" s="40">
        <f t="shared" si="5"/>
        <v>11.84</v>
      </c>
      <c r="I37" s="36">
        <f t="shared" si="6"/>
        <v>3</v>
      </c>
      <c r="J37" s="36">
        <f t="shared" si="7"/>
        <v>0.29670411748631559</v>
      </c>
      <c r="K37" s="36">
        <f t="shared" si="8"/>
        <v>2.5059469382290169</v>
      </c>
      <c r="L37" s="36" t="str">
        <f t="shared" si="9"/>
        <v>ОДНОРОДНЫЕ</v>
      </c>
      <c r="M37" s="38">
        <f t="shared" si="10"/>
        <v>2841.6</v>
      </c>
      <c r="N37" s="39"/>
      <c r="O37" s="44"/>
      <c r="P37" s="45"/>
      <c r="Q37" s="44"/>
    </row>
    <row r="38" spans="1:17" s="37" customFormat="1" x14ac:dyDescent="0.25">
      <c r="A38" s="4">
        <v>19</v>
      </c>
      <c r="B38" s="41" t="s">
        <v>50</v>
      </c>
      <c r="C38" s="42" t="s">
        <v>29</v>
      </c>
      <c r="D38" s="42">
        <v>240</v>
      </c>
      <c r="E38" s="21">
        <v>44.08</v>
      </c>
      <c r="F38" s="27">
        <v>42.8</v>
      </c>
      <c r="G38" s="38">
        <v>44.96</v>
      </c>
      <c r="H38" s="40">
        <f t="shared" si="5"/>
        <v>43.95</v>
      </c>
      <c r="I38" s="36">
        <f t="shared" ref="I38:I54" si="11" xml:space="preserve"> COUNT(E38:G38)</f>
        <v>3</v>
      </c>
      <c r="J38" s="36">
        <f t="shared" ref="J38:J54" si="12">STDEV(E38:G38)</f>
        <v>1.0861552989022045</v>
      </c>
      <c r="K38" s="36">
        <f t="shared" ref="K38:K54" si="13">J38/H38*100</f>
        <v>2.4713431146807836</v>
      </c>
      <c r="L38" s="36" t="str">
        <f t="shared" ref="L38:L54" si="14">IF(K38&lt;33,"ОДНОРОДНЫЕ","НЕОДНОРОДНЫЕ")</f>
        <v>ОДНОРОДНЫЕ</v>
      </c>
      <c r="M38" s="38">
        <f t="shared" ref="M38:M54" si="15">D38*H38</f>
        <v>10548</v>
      </c>
      <c r="N38" s="39"/>
      <c r="O38" s="44"/>
      <c r="P38" s="45"/>
      <c r="Q38" s="44"/>
    </row>
    <row r="39" spans="1:17" s="37" customFormat="1" x14ac:dyDescent="0.25">
      <c r="A39" s="4">
        <v>20</v>
      </c>
      <c r="B39" s="41" t="s">
        <v>51</v>
      </c>
      <c r="C39" s="42" t="s">
        <v>29</v>
      </c>
      <c r="D39" s="42">
        <v>180</v>
      </c>
      <c r="E39" s="21">
        <v>163.56</v>
      </c>
      <c r="F39" s="27">
        <v>158.80000000000001</v>
      </c>
      <c r="G39" s="38">
        <v>166.83</v>
      </c>
      <c r="H39" s="40">
        <f t="shared" si="5"/>
        <v>163.06</v>
      </c>
      <c r="I39" s="36">
        <f t="shared" si="11"/>
        <v>3</v>
      </c>
      <c r="J39" s="36">
        <f t="shared" si="12"/>
        <v>4.0379739143948585</v>
      </c>
      <c r="K39" s="36">
        <f t="shared" si="13"/>
        <v>2.4763730616919286</v>
      </c>
      <c r="L39" s="36" t="str">
        <f t="shared" si="14"/>
        <v>ОДНОРОДНЫЕ</v>
      </c>
      <c r="M39" s="38">
        <f t="shared" si="15"/>
        <v>29350.799999999999</v>
      </c>
      <c r="N39" s="39"/>
      <c r="O39" s="44"/>
      <c r="P39" s="45"/>
      <c r="Q39" s="44"/>
    </row>
    <row r="40" spans="1:17" s="37" customFormat="1" x14ac:dyDescent="0.25">
      <c r="A40" s="4">
        <v>21</v>
      </c>
      <c r="B40" s="41" t="s">
        <v>52</v>
      </c>
      <c r="C40" s="42" t="s">
        <v>29</v>
      </c>
      <c r="D40" s="42">
        <v>800</v>
      </c>
      <c r="E40" s="21">
        <v>58.64</v>
      </c>
      <c r="F40" s="27">
        <v>56.93</v>
      </c>
      <c r="G40" s="38">
        <v>59.81</v>
      </c>
      <c r="H40" s="40">
        <f t="shared" si="5"/>
        <v>58.46</v>
      </c>
      <c r="I40" s="36">
        <f t="shared" si="11"/>
        <v>3</v>
      </c>
      <c r="J40" s="36">
        <f t="shared" si="12"/>
        <v>1.4484129245487987</v>
      </c>
      <c r="K40" s="36">
        <f t="shared" si="13"/>
        <v>2.4776136239288378</v>
      </c>
      <c r="L40" s="36" t="str">
        <f t="shared" si="14"/>
        <v>ОДНОРОДНЫЕ</v>
      </c>
      <c r="M40" s="38">
        <f t="shared" si="15"/>
        <v>46768</v>
      </c>
      <c r="N40" s="39"/>
      <c r="O40" s="44"/>
      <c r="P40" s="45"/>
      <c r="Q40" s="44"/>
    </row>
    <row r="41" spans="1:17" s="37" customFormat="1" ht="12" customHeight="1" x14ac:dyDescent="0.25">
      <c r="A41" s="4">
        <v>22</v>
      </c>
      <c r="B41" s="41" t="s">
        <v>53</v>
      </c>
      <c r="C41" s="42" t="s">
        <v>29</v>
      </c>
      <c r="D41" s="42">
        <v>1500</v>
      </c>
      <c r="E41" s="21">
        <v>26.98</v>
      </c>
      <c r="F41" s="27">
        <v>26.19</v>
      </c>
      <c r="G41" s="38">
        <v>27.52</v>
      </c>
      <c r="H41" s="40">
        <f t="shared" si="5"/>
        <v>26.9</v>
      </c>
      <c r="I41" s="36">
        <f t="shared" si="11"/>
        <v>3</v>
      </c>
      <c r="J41" s="36">
        <f t="shared" si="12"/>
        <v>0.66890457715083107</v>
      </c>
      <c r="K41" s="36">
        <f t="shared" si="13"/>
        <v>2.4866341158023464</v>
      </c>
      <c r="L41" s="36" t="str">
        <f t="shared" si="14"/>
        <v>ОДНОРОДНЫЕ</v>
      </c>
      <c r="M41" s="38">
        <f t="shared" si="15"/>
        <v>40350</v>
      </c>
      <c r="N41" s="39"/>
      <c r="O41" s="44"/>
      <c r="P41" s="45"/>
      <c r="Q41" s="44"/>
    </row>
    <row r="42" spans="1:17" s="37" customFormat="1" ht="12" customHeight="1" x14ac:dyDescent="0.25">
      <c r="A42" s="4">
        <v>23</v>
      </c>
      <c r="B42" s="41" t="s">
        <v>54</v>
      </c>
      <c r="C42" s="42" t="s">
        <v>29</v>
      </c>
      <c r="D42" s="42">
        <v>1200</v>
      </c>
      <c r="E42" s="21">
        <v>42.85</v>
      </c>
      <c r="F42" s="27">
        <v>41.6</v>
      </c>
      <c r="G42" s="38">
        <v>43.71</v>
      </c>
      <c r="H42" s="40">
        <f t="shared" si="5"/>
        <v>42.72</v>
      </c>
      <c r="I42" s="36">
        <f t="shared" si="11"/>
        <v>3</v>
      </c>
      <c r="J42" s="36">
        <f t="shared" si="12"/>
        <v>1.0609901036296234</v>
      </c>
      <c r="K42" s="36">
        <f t="shared" si="13"/>
        <v>2.483591066548744</v>
      </c>
      <c r="L42" s="36" t="str">
        <f t="shared" si="14"/>
        <v>ОДНОРОДНЫЕ</v>
      </c>
      <c r="M42" s="38">
        <f t="shared" si="15"/>
        <v>51264</v>
      </c>
      <c r="N42" s="39"/>
      <c r="O42" s="44"/>
      <c r="P42" s="45"/>
      <c r="Q42" s="44"/>
    </row>
    <row r="43" spans="1:17" s="37" customFormat="1" ht="12" customHeight="1" x14ac:dyDescent="0.25">
      <c r="A43" s="4">
        <v>24</v>
      </c>
      <c r="B43" s="41" t="s">
        <v>55</v>
      </c>
      <c r="C43" s="42" t="s">
        <v>29</v>
      </c>
      <c r="D43" s="42">
        <v>290</v>
      </c>
      <c r="E43" s="21">
        <v>360.94</v>
      </c>
      <c r="F43" s="27">
        <v>350.43</v>
      </c>
      <c r="G43" s="38">
        <v>368.16</v>
      </c>
      <c r="H43" s="40">
        <f t="shared" si="5"/>
        <v>359.84</v>
      </c>
      <c r="I43" s="36">
        <f t="shared" si="11"/>
        <v>3</v>
      </c>
      <c r="J43" s="36">
        <f t="shared" si="12"/>
        <v>8.9157295457709722</v>
      </c>
      <c r="K43" s="36">
        <f t="shared" si="13"/>
        <v>2.4776927372640545</v>
      </c>
      <c r="L43" s="36" t="str">
        <f t="shared" si="14"/>
        <v>ОДНОРОДНЫЕ</v>
      </c>
      <c r="M43" s="38">
        <f t="shared" si="15"/>
        <v>104353.59999999999</v>
      </c>
      <c r="N43" s="39"/>
      <c r="O43" s="44"/>
      <c r="P43" s="45"/>
      <c r="Q43" s="44"/>
    </row>
    <row r="44" spans="1:17" s="37" customFormat="1" ht="12" customHeight="1" x14ac:dyDescent="0.25">
      <c r="A44" s="4">
        <v>25</v>
      </c>
      <c r="B44" s="41" t="s">
        <v>56</v>
      </c>
      <c r="C44" s="42" t="s">
        <v>29</v>
      </c>
      <c r="D44" s="42">
        <v>290</v>
      </c>
      <c r="E44" s="21">
        <v>390.46</v>
      </c>
      <c r="F44" s="27">
        <v>379.09</v>
      </c>
      <c r="G44" s="38">
        <v>398.27</v>
      </c>
      <c r="H44" s="40">
        <f t="shared" si="5"/>
        <v>389.27</v>
      </c>
      <c r="I44" s="36">
        <f t="shared" si="11"/>
        <v>3</v>
      </c>
      <c r="J44" s="36">
        <f t="shared" si="12"/>
        <v>9.6449071189583471</v>
      </c>
      <c r="K44" s="36">
        <f t="shared" si="13"/>
        <v>2.477690836426734</v>
      </c>
      <c r="L44" s="36" t="str">
        <f t="shared" si="14"/>
        <v>ОДНОРОДНЫЕ</v>
      </c>
      <c r="M44" s="38">
        <f t="shared" si="15"/>
        <v>112888.29999999999</v>
      </c>
      <c r="N44" s="39"/>
      <c r="O44" s="44"/>
      <c r="P44" s="45"/>
      <c r="Q44" s="44"/>
    </row>
    <row r="45" spans="1:17" s="37" customFormat="1" ht="12.75" customHeight="1" x14ac:dyDescent="0.25">
      <c r="A45" s="4">
        <v>26</v>
      </c>
      <c r="B45" s="41" t="s">
        <v>57</v>
      </c>
      <c r="C45" s="42" t="s">
        <v>29</v>
      </c>
      <c r="D45" s="42">
        <v>40</v>
      </c>
      <c r="E45" s="21">
        <v>567.14</v>
      </c>
      <c r="F45" s="27">
        <v>550.62</v>
      </c>
      <c r="G45" s="38">
        <v>578.48</v>
      </c>
      <c r="H45" s="40">
        <f t="shared" si="5"/>
        <v>565.41</v>
      </c>
      <c r="I45" s="36">
        <f t="shared" si="11"/>
        <v>3</v>
      </c>
      <c r="J45" s="36">
        <f t="shared" si="12"/>
        <v>14.01002974062987</v>
      </c>
      <c r="K45" s="36">
        <f t="shared" si="13"/>
        <v>2.4778531933693904</v>
      </c>
      <c r="L45" s="36" t="str">
        <f t="shared" si="14"/>
        <v>ОДНОРОДНЫЕ</v>
      </c>
      <c r="M45" s="38">
        <f t="shared" si="15"/>
        <v>22616.399999999998</v>
      </c>
      <c r="N45" s="39"/>
      <c r="O45" s="44"/>
      <c r="P45" s="45"/>
      <c r="Q45" s="44"/>
    </row>
    <row r="46" spans="1:17" s="37" customFormat="1" ht="12" customHeight="1" x14ac:dyDescent="0.25">
      <c r="A46" s="4">
        <v>27</v>
      </c>
      <c r="B46" s="41" t="s">
        <v>58</v>
      </c>
      <c r="C46" s="42" t="s">
        <v>29</v>
      </c>
      <c r="D46" s="42">
        <v>45</v>
      </c>
      <c r="E46" s="21">
        <v>3571.25</v>
      </c>
      <c r="F46" s="27">
        <v>3467.23</v>
      </c>
      <c r="G46" s="38">
        <v>3642.68</v>
      </c>
      <c r="H46" s="40">
        <f t="shared" si="5"/>
        <v>3560.39</v>
      </c>
      <c r="I46" s="36">
        <f t="shared" si="11"/>
        <v>3</v>
      </c>
      <c r="J46" s="36">
        <f t="shared" si="12"/>
        <v>88.228026348396341</v>
      </c>
      <c r="K46" s="36">
        <f t="shared" si="13"/>
        <v>2.4780438757663164</v>
      </c>
      <c r="L46" s="36" t="str">
        <f t="shared" si="14"/>
        <v>ОДНОРОДНЫЕ</v>
      </c>
      <c r="M46" s="38">
        <f t="shared" si="15"/>
        <v>160217.54999999999</v>
      </c>
      <c r="N46" s="47"/>
      <c r="O46" s="44"/>
      <c r="P46" s="45"/>
      <c r="Q46" s="44"/>
    </row>
    <row r="47" spans="1:17" s="37" customFormat="1" x14ac:dyDescent="0.25">
      <c r="A47" s="4">
        <v>28</v>
      </c>
      <c r="B47" s="41" t="s">
        <v>59</v>
      </c>
      <c r="C47" s="42" t="s">
        <v>29</v>
      </c>
      <c r="D47" s="42">
        <v>7500</v>
      </c>
      <c r="E47" s="21">
        <v>132.16</v>
      </c>
      <c r="F47" s="27">
        <v>128.31</v>
      </c>
      <c r="G47" s="38">
        <v>134.80000000000001</v>
      </c>
      <c r="H47" s="40">
        <f t="shared" si="5"/>
        <v>131.76</v>
      </c>
      <c r="I47" s="36">
        <f t="shared" si="11"/>
        <v>3</v>
      </c>
      <c r="J47" s="36">
        <f t="shared" si="12"/>
        <v>3.263745292349475</v>
      </c>
      <c r="K47" s="36">
        <f t="shared" si="13"/>
        <v>2.4770380178730078</v>
      </c>
      <c r="L47" s="36" t="str">
        <f t="shared" si="14"/>
        <v>ОДНОРОДНЫЕ</v>
      </c>
      <c r="M47" s="38">
        <f t="shared" si="15"/>
        <v>988199.99999999988</v>
      </c>
      <c r="N47" s="39"/>
      <c r="O47" s="44"/>
      <c r="P47" s="45"/>
      <c r="Q47" s="44"/>
    </row>
    <row r="48" spans="1:17" s="37" customFormat="1" x14ac:dyDescent="0.25">
      <c r="A48" s="4">
        <v>29</v>
      </c>
      <c r="B48" s="41" t="s">
        <v>60</v>
      </c>
      <c r="C48" s="42" t="s">
        <v>29</v>
      </c>
      <c r="D48" s="42">
        <v>2400</v>
      </c>
      <c r="E48" s="21">
        <v>62.19</v>
      </c>
      <c r="F48" s="27">
        <v>60.38</v>
      </c>
      <c r="G48" s="38">
        <v>63.43</v>
      </c>
      <c r="H48" s="40">
        <f t="shared" si="5"/>
        <v>62</v>
      </c>
      <c r="I48" s="36">
        <f t="shared" si="11"/>
        <v>3</v>
      </c>
      <c r="J48" s="36">
        <f t="shared" si="12"/>
        <v>1.5338513617687977</v>
      </c>
      <c r="K48" s="36">
        <f t="shared" si="13"/>
        <v>2.4739538093045121</v>
      </c>
      <c r="L48" s="36" t="str">
        <f t="shared" si="14"/>
        <v>ОДНОРОДНЫЕ</v>
      </c>
      <c r="M48" s="38">
        <f t="shared" si="15"/>
        <v>148800</v>
      </c>
      <c r="N48" s="39"/>
      <c r="O48" s="44"/>
      <c r="P48" s="45"/>
      <c r="Q48" s="44"/>
    </row>
    <row r="49" spans="1:17" s="37" customFormat="1" x14ac:dyDescent="0.25">
      <c r="A49" s="4">
        <v>30</v>
      </c>
      <c r="B49" s="41" t="s">
        <v>61</v>
      </c>
      <c r="C49" s="42" t="s">
        <v>29</v>
      </c>
      <c r="D49" s="42">
        <v>115</v>
      </c>
      <c r="E49" s="21">
        <v>323.54000000000002</v>
      </c>
      <c r="F49" s="27">
        <v>314.12</v>
      </c>
      <c r="G49" s="38">
        <v>330.01</v>
      </c>
      <c r="H49" s="40">
        <f t="shared" si="5"/>
        <v>322.56</v>
      </c>
      <c r="I49" s="36">
        <f t="shared" si="11"/>
        <v>3</v>
      </c>
      <c r="J49" s="36">
        <f t="shared" si="12"/>
        <v>7.9905089533354037</v>
      </c>
      <c r="K49" s="36">
        <f t="shared" si="13"/>
        <v>2.4772163173782875</v>
      </c>
      <c r="L49" s="36" t="str">
        <f t="shared" si="14"/>
        <v>ОДНОРОДНЫЕ</v>
      </c>
      <c r="M49" s="38">
        <f t="shared" si="15"/>
        <v>37094.400000000001</v>
      </c>
      <c r="N49" s="39"/>
      <c r="O49" s="44"/>
      <c r="P49" s="45"/>
      <c r="Q49" s="44"/>
    </row>
    <row r="50" spans="1:17" s="37" customFormat="1" x14ac:dyDescent="0.25">
      <c r="A50" s="4">
        <v>31</v>
      </c>
      <c r="B50" s="41" t="s">
        <v>62</v>
      </c>
      <c r="C50" s="42" t="s">
        <v>29</v>
      </c>
      <c r="D50" s="42">
        <v>130</v>
      </c>
      <c r="E50" s="21">
        <v>323.54000000000002</v>
      </c>
      <c r="F50" s="27">
        <v>314.12</v>
      </c>
      <c r="G50" s="38">
        <v>330.01</v>
      </c>
      <c r="H50" s="40">
        <f t="shared" si="5"/>
        <v>322.56</v>
      </c>
      <c r="I50" s="36">
        <f t="shared" si="11"/>
        <v>3</v>
      </c>
      <c r="J50" s="36">
        <f t="shared" si="12"/>
        <v>7.9905089533354037</v>
      </c>
      <c r="K50" s="36">
        <f t="shared" si="13"/>
        <v>2.4772163173782875</v>
      </c>
      <c r="L50" s="36" t="str">
        <f t="shared" si="14"/>
        <v>ОДНОРОДНЫЕ</v>
      </c>
      <c r="M50" s="38">
        <f t="shared" si="15"/>
        <v>41932.800000000003</v>
      </c>
      <c r="N50" s="39"/>
      <c r="O50" s="44"/>
      <c r="P50" s="45"/>
      <c r="Q50" s="44"/>
    </row>
    <row r="51" spans="1:17" s="37" customFormat="1" x14ac:dyDescent="0.25">
      <c r="A51" s="4">
        <v>32</v>
      </c>
      <c r="B51" s="41" t="s">
        <v>63</v>
      </c>
      <c r="C51" s="42" t="s">
        <v>29</v>
      </c>
      <c r="D51" s="42">
        <v>1150</v>
      </c>
      <c r="E51" s="21">
        <v>51.74</v>
      </c>
      <c r="F51" s="27">
        <v>50.23</v>
      </c>
      <c r="G51" s="38">
        <v>52.77</v>
      </c>
      <c r="H51" s="40">
        <f t="shared" si="5"/>
        <v>51.58</v>
      </c>
      <c r="I51" s="36">
        <f t="shared" si="11"/>
        <v>3</v>
      </c>
      <c r="J51" s="36">
        <f t="shared" si="12"/>
        <v>1.2775366922323634</v>
      </c>
      <c r="K51" s="36">
        <f t="shared" si="13"/>
        <v>2.4768063052197817</v>
      </c>
      <c r="L51" s="36" t="str">
        <f t="shared" si="14"/>
        <v>ОДНОРОДНЫЕ</v>
      </c>
      <c r="M51" s="38">
        <f t="shared" si="15"/>
        <v>59317</v>
      </c>
      <c r="N51" s="39"/>
      <c r="O51" s="44"/>
      <c r="P51" s="45"/>
      <c r="Q51" s="44"/>
    </row>
    <row r="52" spans="1:17" s="37" customFormat="1" x14ac:dyDescent="0.25">
      <c r="A52" s="4">
        <v>33</v>
      </c>
      <c r="B52" s="41" t="s">
        <v>64</v>
      </c>
      <c r="C52" s="42" t="s">
        <v>29</v>
      </c>
      <c r="D52" s="42">
        <v>200</v>
      </c>
      <c r="E52" s="21">
        <v>201.29</v>
      </c>
      <c r="F52" s="27">
        <v>195.43</v>
      </c>
      <c r="G52" s="38">
        <v>205.32</v>
      </c>
      <c r="H52" s="40">
        <f t="shared" si="5"/>
        <v>200.68</v>
      </c>
      <c r="I52" s="36">
        <f t="shared" si="11"/>
        <v>3</v>
      </c>
      <c r="J52" s="36">
        <f t="shared" si="12"/>
        <v>4.9731378424491641</v>
      </c>
      <c r="K52" s="36">
        <f t="shared" si="13"/>
        <v>2.4781432342282059</v>
      </c>
      <c r="L52" s="36" t="str">
        <f t="shared" si="14"/>
        <v>ОДНОРОДНЫЕ</v>
      </c>
      <c r="M52" s="38">
        <f t="shared" si="15"/>
        <v>40136</v>
      </c>
      <c r="N52" s="39"/>
      <c r="O52" s="44"/>
      <c r="P52" s="45"/>
      <c r="Q52" s="44"/>
    </row>
    <row r="53" spans="1:17" s="37" customFormat="1" x14ac:dyDescent="0.25">
      <c r="A53" s="4">
        <v>34</v>
      </c>
      <c r="B53" s="41" t="s">
        <v>65</v>
      </c>
      <c r="C53" s="42" t="s">
        <v>29</v>
      </c>
      <c r="D53" s="42">
        <v>300</v>
      </c>
      <c r="E53" s="21">
        <v>27.92</v>
      </c>
      <c r="F53" s="27">
        <v>27.11</v>
      </c>
      <c r="G53" s="38">
        <v>28.48</v>
      </c>
      <c r="H53" s="40">
        <f t="shared" si="5"/>
        <v>27.84</v>
      </c>
      <c r="I53" s="36">
        <f t="shared" si="11"/>
        <v>3</v>
      </c>
      <c r="J53" s="36">
        <f t="shared" si="12"/>
        <v>0.68879121171319702</v>
      </c>
      <c r="K53" s="36">
        <f t="shared" si="13"/>
        <v>2.4741063639123455</v>
      </c>
      <c r="L53" s="36" t="str">
        <f t="shared" si="14"/>
        <v>ОДНОРОДНЫЕ</v>
      </c>
      <c r="M53" s="38">
        <f t="shared" si="15"/>
        <v>8352</v>
      </c>
      <c r="N53" s="39"/>
      <c r="O53" s="44"/>
      <c r="P53" s="45"/>
      <c r="Q53" s="44"/>
    </row>
    <row r="54" spans="1:17" s="37" customFormat="1" x14ac:dyDescent="0.25">
      <c r="A54" s="4">
        <v>35</v>
      </c>
      <c r="B54" s="41" t="s">
        <v>66</v>
      </c>
      <c r="C54" s="42" t="s">
        <v>29</v>
      </c>
      <c r="D54" s="42">
        <v>300</v>
      </c>
      <c r="E54" s="21">
        <v>18.579999999999998</v>
      </c>
      <c r="F54" s="27">
        <v>18.04</v>
      </c>
      <c r="G54" s="38">
        <v>18.95</v>
      </c>
      <c r="H54" s="40">
        <f t="shared" si="5"/>
        <v>18.52</v>
      </c>
      <c r="I54" s="36">
        <f t="shared" si="11"/>
        <v>3</v>
      </c>
      <c r="J54" s="36">
        <f t="shared" si="12"/>
        <v>0.45763886781318452</v>
      </c>
      <c r="K54" s="36">
        <f t="shared" si="13"/>
        <v>2.4710522020150352</v>
      </c>
      <c r="L54" s="36" t="str">
        <f t="shared" si="14"/>
        <v>ОДНОРОДНЫЕ</v>
      </c>
      <c r="M54" s="38">
        <f t="shared" si="15"/>
        <v>5556</v>
      </c>
      <c r="N54" s="39"/>
      <c r="O54" s="44"/>
      <c r="P54" s="45"/>
      <c r="Q54" s="44"/>
    </row>
    <row r="55" spans="1:17" s="37" customFormat="1" x14ac:dyDescent="0.25">
      <c r="A55" s="4">
        <v>36</v>
      </c>
      <c r="B55" s="41" t="s">
        <v>67</v>
      </c>
      <c r="C55" s="42" t="s">
        <v>28</v>
      </c>
      <c r="D55" s="42">
        <v>400</v>
      </c>
      <c r="E55" s="21">
        <v>387.18</v>
      </c>
      <c r="F55" s="27">
        <v>375.9</v>
      </c>
      <c r="G55" s="38">
        <v>394.92</v>
      </c>
      <c r="H55" s="40">
        <f t="shared" si="5"/>
        <v>386</v>
      </c>
      <c r="I55" s="36">
        <f t="shared" si="6"/>
        <v>3</v>
      </c>
      <c r="J55" s="36">
        <f t="shared" si="7"/>
        <v>9.5647477750330872</v>
      </c>
      <c r="K55" s="36">
        <f t="shared" si="8"/>
        <v>2.4779139313557219</v>
      </c>
      <c r="L55" s="36" t="str">
        <f t="shared" si="9"/>
        <v>ОДНОРОДНЫЕ</v>
      </c>
      <c r="M55" s="38">
        <f t="shared" si="10"/>
        <v>154400</v>
      </c>
      <c r="N55" s="39"/>
      <c r="O55" s="44"/>
      <c r="P55" s="45"/>
      <c r="Q55" s="44"/>
    </row>
    <row r="56" spans="1:17" s="37" customFormat="1" x14ac:dyDescent="0.25">
      <c r="A56" s="4">
        <v>37</v>
      </c>
      <c r="B56" s="41" t="s">
        <v>68</v>
      </c>
      <c r="C56" s="42" t="s">
        <v>29</v>
      </c>
      <c r="D56" s="42">
        <v>980</v>
      </c>
      <c r="E56" s="21">
        <v>20.55</v>
      </c>
      <c r="F56" s="27">
        <v>19.95</v>
      </c>
      <c r="G56" s="38">
        <v>20.96</v>
      </c>
      <c r="H56" s="40">
        <f t="shared" si="5"/>
        <v>20.49</v>
      </c>
      <c r="I56" s="36">
        <f t="shared" si="0"/>
        <v>3</v>
      </c>
      <c r="J56" s="36">
        <f t="shared" si="1"/>
        <v>0.50796981537620345</v>
      </c>
      <c r="K56" s="36">
        <f t="shared" si="2"/>
        <v>2.4791108607916228</v>
      </c>
      <c r="L56" s="36" t="str">
        <f t="shared" si="3"/>
        <v>ОДНОРОДНЫЕ</v>
      </c>
      <c r="M56" s="38">
        <f t="shared" si="4"/>
        <v>20080.199999999997</v>
      </c>
      <c r="N56" s="39"/>
      <c r="O56" s="44"/>
      <c r="P56" s="45"/>
      <c r="Q56" s="44"/>
    </row>
    <row r="57" spans="1:17" s="37" customFormat="1" x14ac:dyDescent="0.25">
      <c r="A57" s="4">
        <v>38</v>
      </c>
      <c r="B57" s="41" t="s">
        <v>69</v>
      </c>
      <c r="C57" s="42" t="s">
        <v>29</v>
      </c>
      <c r="D57" s="42">
        <v>250</v>
      </c>
      <c r="E57" s="21">
        <v>23.75</v>
      </c>
      <c r="F57" s="27">
        <v>23.06</v>
      </c>
      <c r="G57" s="38">
        <v>24.23</v>
      </c>
      <c r="H57" s="40">
        <f t="shared" si="5"/>
        <v>23.68</v>
      </c>
      <c r="I57" s="36">
        <f t="shared" si="0"/>
        <v>3</v>
      </c>
      <c r="J57" s="36">
        <f t="shared" si="1"/>
        <v>0.58813263810130534</v>
      </c>
      <c r="K57" s="36">
        <f t="shared" si="2"/>
        <v>2.4836682352251072</v>
      </c>
      <c r="L57" s="36" t="str">
        <f t="shared" si="3"/>
        <v>ОДНОРОДНЫЕ</v>
      </c>
      <c r="M57" s="38">
        <f t="shared" si="4"/>
        <v>5920</v>
      </c>
      <c r="N57" s="39"/>
      <c r="O57" s="44"/>
      <c r="P57" s="45"/>
      <c r="Q57" s="44"/>
    </row>
    <row r="58" spans="1:17" s="37" customFormat="1" x14ac:dyDescent="0.25">
      <c r="A58" s="4">
        <v>39</v>
      </c>
      <c r="B58" s="41" t="s">
        <v>70</v>
      </c>
      <c r="C58" s="42" t="s">
        <v>29</v>
      </c>
      <c r="D58" s="42">
        <v>100</v>
      </c>
      <c r="E58" s="21">
        <v>262.07</v>
      </c>
      <c r="F58" s="27">
        <v>254.44</v>
      </c>
      <c r="G58" s="38">
        <v>267.31</v>
      </c>
      <c r="H58" s="40">
        <f t="shared" si="5"/>
        <v>261.27</v>
      </c>
      <c r="I58" s="36">
        <f t="shared" si="0"/>
        <v>3</v>
      </c>
      <c r="J58" s="36">
        <f t="shared" si="1"/>
        <v>6.4718802007865817</v>
      </c>
      <c r="K58" s="36">
        <f t="shared" si="2"/>
        <v>2.477085084696514</v>
      </c>
      <c r="L58" s="36" t="str">
        <f t="shared" si="3"/>
        <v>ОДНОРОДНЫЕ</v>
      </c>
      <c r="M58" s="38">
        <f t="shared" si="4"/>
        <v>26127</v>
      </c>
      <c r="N58" s="39"/>
      <c r="O58" s="44"/>
      <c r="P58" s="45"/>
      <c r="Q58" s="44"/>
    </row>
    <row r="59" spans="1:17" s="37" customFormat="1" x14ac:dyDescent="0.25">
      <c r="A59" s="4">
        <v>40</v>
      </c>
      <c r="B59" s="41" t="s">
        <v>96</v>
      </c>
      <c r="C59" s="42" t="s">
        <v>29</v>
      </c>
      <c r="D59" s="42">
        <v>100</v>
      </c>
      <c r="E59" s="21">
        <v>289.56</v>
      </c>
      <c r="F59" s="27">
        <v>281.13</v>
      </c>
      <c r="G59" s="38">
        <v>295.35000000000002</v>
      </c>
      <c r="H59" s="40">
        <f t="shared" si="5"/>
        <v>288.68</v>
      </c>
      <c r="I59" s="36">
        <f t="shared" si="0"/>
        <v>3</v>
      </c>
      <c r="J59" s="36">
        <f t="shared" si="1"/>
        <v>7.1507272357432425</v>
      </c>
      <c r="K59" s="36">
        <f t="shared" si="2"/>
        <v>2.4770428279559522</v>
      </c>
      <c r="L59" s="36" t="str">
        <f t="shared" si="3"/>
        <v>ОДНОРОДНЫЕ</v>
      </c>
      <c r="M59" s="38">
        <f t="shared" si="4"/>
        <v>28868</v>
      </c>
      <c r="N59" s="39"/>
      <c r="O59" s="44"/>
      <c r="P59" s="45"/>
      <c r="Q59" s="44"/>
    </row>
    <row r="60" spans="1:17" s="37" customFormat="1" x14ac:dyDescent="0.25">
      <c r="A60" s="4">
        <v>41</v>
      </c>
      <c r="B60" s="41" t="s">
        <v>71</v>
      </c>
      <c r="C60" s="42" t="s">
        <v>29</v>
      </c>
      <c r="D60" s="42">
        <v>550</v>
      </c>
      <c r="E60" s="21">
        <v>79.28</v>
      </c>
      <c r="F60" s="27">
        <v>76.97</v>
      </c>
      <c r="G60" s="38">
        <v>80.87</v>
      </c>
      <c r="H60" s="40">
        <f t="shared" si="5"/>
        <v>79.040000000000006</v>
      </c>
      <c r="I60" s="36">
        <f t="shared" si="0"/>
        <v>3</v>
      </c>
      <c r="J60" s="36">
        <f t="shared" si="1"/>
        <v>1.9610456394485087</v>
      </c>
      <c r="K60" s="36">
        <f t="shared" si="2"/>
        <v>2.4810800094237204</v>
      </c>
      <c r="L60" s="36" t="str">
        <f t="shared" si="3"/>
        <v>ОДНОРОДНЫЕ</v>
      </c>
      <c r="M60" s="38">
        <f t="shared" si="4"/>
        <v>43472</v>
      </c>
      <c r="N60" s="39"/>
      <c r="O60" s="44"/>
      <c r="P60" s="45"/>
      <c r="Q60" s="44"/>
    </row>
    <row r="61" spans="1:17" s="37" customFormat="1" x14ac:dyDescent="0.25">
      <c r="A61" s="4">
        <v>42</v>
      </c>
      <c r="B61" s="41" t="s">
        <v>101</v>
      </c>
      <c r="C61" s="42" t="s">
        <v>29</v>
      </c>
      <c r="D61" s="42">
        <v>670</v>
      </c>
      <c r="E61" s="21">
        <v>86.01</v>
      </c>
      <c r="F61" s="27">
        <v>83.5</v>
      </c>
      <c r="G61" s="38">
        <v>87.73</v>
      </c>
      <c r="H61" s="40">
        <f t="shared" si="5"/>
        <v>85.75</v>
      </c>
      <c r="I61" s="36">
        <f t="shared" si="0"/>
        <v>3</v>
      </c>
      <c r="J61" s="36">
        <f t="shared" si="1"/>
        <v>2.1272595829689762</v>
      </c>
      <c r="K61" s="36">
        <f t="shared" si="2"/>
        <v>2.4807691929667359</v>
      </c>
      <c r="L61" s="36" t="str">
        <f t="shared" si="3"/>
        <v>ОДНОРОДНЫЕ</v>
      </c>
      <c r="M61" s="38">
        <f t="shared" si="4"/>
        <v>57452.5</v>
      </c>
      <c r="N61" s="39"/>
      <c r="O61" s="44"/>
      <c r="P61" s="45"/>
      <c r="Q61" s="44"/>
    </row>
    <row r="62" spans="1:17" s="37" customFormat="1" x14ac:dyDescent="0.25">
      <c r="A62" s="4">
        <v>43</v>
      </c>
      <c r="B62" s="41" t="s">
        <v>102</v>
      </c>
      <c r="C62" s="42" t="s">
        <v>29</v>
      </c>
      <c r="D62" s="42">
        <v>330</v>
      </c>
      <c r="E62" s="21">
        <v>14.45</v>
      </c>
      <c r="F62" s="27">
        <v>14.03</v>
      </c>
      <c r="G62" s="38">
        <v>14.74</v>
      </c>
      <c r="H62" s="40">
        <f t="shared" si="5"/>
        <v>14.41</v>
      </c>
      <c r="I62" s="36">
        <f t="shared" si="0"/>
        <v>3</v>
      </c>
      <c r="J62" s="36">
        <f t="shared" si="1"/>
        <v>0.35697805721547315</v>
      </c>
      <c r="K62" s="36">
        <f t="shared" si="2"/>
        <v>2.4772939432024508</v>
      </c>
      <c r="L62" s="36" t="str">
        <f t="shared" si="3"/>
        <v>ОДНОРОДНЫЕ</v>
      </c>
      <c r="M62" s="38">
        <f t="shared" si="4"/>
        <v>4755.3</v>
      </c>
      <c r="N62" s="39"/>
      <c r="O62" s="44"/>
      <c r="P62" s="45"/>
      <c r="Q62" s="44"/>
    </row>
    <row r="63" spans="1:17" s="37" customFormat="1" x14ac:dyDescent="0.25">
      <c r="A63" s="4">
        <v>44</v>
      </c>
      <c r="B63" s="41" t="s">
        <v>103</v>
      </c>
      <c r="C63" s="42" t="s">
        <v>29</v>
      </c>
      <c r="D63" s="42">
        <v>100</v>
      </c>
      <c r="E63" s="21">
        <v>141.07</v>
      </c>
      <c r="F63" s="27">
        <v>136.96</v>
      </c>
      <c r="G63" s="38">
        <v>143.88999999999999</v>
      </c>
      <c r="H63" s="40">
        <f t="shared" si="5"/>
        <v>140.63999999999999</v>
      </c>
      <c r="I63" s="36">
        <f t="shared" si="0"/>
        <v>3</v>
      </c>
      <c r="J63" s="36">
        <f t="shared" si="1"/>
        <v>3.4849533712805862</v>
      </c>
      <c r="K63" s="36">
        <f t="shared" si="2"/>
        <v>2.4779247520481986</v>
      </c>
      <c r="L63" s="36" t="str">
        <f t="shared" si="3"/>
        <v>ОДНОРОДНЫЕ</v>
      </c>
      <c r="M63" s="38">
        <f t="shared" si="4"/>
        <v>14063.999999999998</v>
      </c>
      <c r="N63" s="39"/>
      <c r="O63" s="44"/>
      <c r="P63" s="45"/>
      <c r="Q63" s="44"/>
    </row>
    <row r="64" spans="1:17" s="37" customFormat="1" x14ac:dyDescent="0.25">
      <c r="A64" s="4">
        <v>45</v>
      </c>
      <c r="B64" s="41" t="s">
        <v>72</v>
      </c>
      <c r="C64" s="42" t="s">
        <v>29</v>
      </c>
      <c r="D64" s="42">
        <v>400</v>
      </c>
      <c r="E64" s="21">
        <v>15.75</v>
      </c>
      <c r="F64" s="27">
        <v>15.29</v>
      </c>
      <c r="G64" s="38">
        <v>16.07</v>
      </c>
      <c r="H64" s="40">
        <f t="shared" si="5"/>
        <v>15.7</v>
      </c>
      <c r="I64" s="36">
        <f t="shared" si="0"/>
        <v>3</v>
      </c>
      <c r="J64" s="36">
        <f t="shared" si="1"/>
        <v>0.39208842540087024</v>
      </c>
      <c r="K64" s="36">
        <f t="shared" si="2"/>
        <v>2.4973785057380273</v>
      </c>
      <c r="L64" s="36" t="str">
        <f t="shared" si="3"/>
        <v>ОДНОРОДНЫЕ</v>
      </c>
      <c r="M64" s="38">
        <f t="shared" si="4"/>
        <v>6280</v>
      </c>
      <c r="N64" s="39"/>
      <c r="O64" s="44"/>
      <c r="P64" s="45"/>
      <c r="Q64" s="44"/>
    </row>
    <row r="65" spans="1:17" s="37" customFormat="1" x14ac:dyDescent="0.25">
      <c r="A65" s="4">
        <v>46</v>
      </c>
      <c r="B65" s="41" t="s">
        <v>99</v>
      </c>
      <c r="C65" s="42" t="s">
        <v>29</v>
      </c>
      <c r="D65" s="42">
        <v>400</v>
      </c>
      <c r="E65" s="21">
        <v>35.840000000000003</v>
      </c>
      <c r="F65" s="27">
        <v>34.799999999999997</v>
      </c>
      <c r="G65" s="38">
        <v>36.56</v>
      </c>
      <c r="H65" s="40">
        <f t="shared" si="5"/>
        <v>35.729999999999997</v>
      </c>
      <c r="I65" s="36">
        <f t="shared" ref="I65:I73" si="16" xml:space="preserve"> COUNT(E65:G65)</f>
        <v>3</v>
      </c>
      <c r="J65" s="36">
        <f t="shared" ref="J65:J73" si="17">STDEV(E65:G65)</f>
        <v>0.88483520122864578</v>
      </c>
      <c r="K65" s="36">
        <f t="shared" ref="K65:K73" si="18">J65/H65*100</f>
        <v>2.4764489259128069</v>
      </c>
      <c r="L65" s="36" t="str">
        <f t="shared" ref="L65:L73" si="19">IF(K65&lt;33,"ОДНОРОДНЫЕ","НЕОДНОРОДНЫЕ")</f>
        <v>ОДНОРОДНЫЕ</v>
      </c>
      <c r="M65" s="38">
        <f t="shared" ref="M65:M73" si="20">D65*H65</f>
        <v>14291.999999999998</v>
      </c>
      <c r="N65" s="39"/>
      <c r="O65" s="44"/>
      <c r="P65" s="45"/>
      <c r="Q65" s="44"/>
    </row>
    <row r="66" spans="1:17" s="37" customFormat="1" x14ac:dyDescent="0.25">
      <c r="A66" s="4">
        <v>47</v>
      </c>
      <c r="B66" s="41" t="s">
        <v>100</v>
      </c>
      <c r="C66" s="42" t="s">
        <v>29</v>
      </c>
      <c r="D66" s="42">
        <v>800</v>
      </c>
      <c r="E66" s="21">
        <v>50.38</v>
      </c>
      <c r="F66" s="27">
        <v>48.91</v>
      </c>
      <c r="G66" s="38">
        <v>51.39</v>
      </c>
      <c r="H66" s="40">
        <f t="shared" si="5"/>
        <v>50.23</v>
      </c>
      <c r="I66" s="36">
        <f t="shared" si="16"/>
        <v>3</v>
      </c>
      <c r="J66" s="36">
        <f t="shared" si="17"/>
        <v>1.2470899459675469</v>
      </c>
      <c r="K66" s="36">
        <f t="shared" si="18"/>
        <v>2.4827591996168565</v>
      </c>
      <c r="L66" s="36" t="str">
        <f t="shared" si="19"/>
        <v>ОДНОРОДНЫЕ</v>
      </c>
      <c r="M66" s="38">
        <f t="shared" si="20"/>
        <v>40184</v>
      </c>
      <c r="N66" s="39"/>
      <c r="O66" s="44"/>
      <c r="P66" s="45"/>
      <c r="Q66" s="44"/>
    </row>
    <row r="67" spans="1:17" s="37" customFormat="1" x14ac:dyDescent="0.25">
      <c r="A67" s="4">
        <v>48</v>
      </c>
      <c r="B67" s="41" t="s">
        <v>73</v>
      </c>
      <c r="C67" s="42" t="s">
        <v>29</v>
      </c>
      <c r="D67" s="42">
        <v>220</v>
      </c>
      <c r="E67" s="21">
        <v>8.3699999999999992</v>
      </c>
      <c r="F67" s="27">
        <v>8.1300000000000008</v>
      </c>
      <c r="G67" s="38">
        <v>8.5399999999999991</v>
      </c>
      <c r="H67" s="40">
        <f t="shared" si="5"/>
        <v>8.35</v>
      </c>
      <c r="I67" s="36">
        <f t="shared" si="16"/>
        <v>3</v>
      </c>
      <c r="J67" s="36">
        <f t="shared" si="17"/>
        <v>0.20599352740640417</v>
      </c>
      <c r="K67" s="36">
        <f t="shared" si="18"/>
        <v>2.4669883521725051</v>
      </c>
      <c r="L67" s="36" t="str">
        <f t="shared" si="19"/>
        <v>ОДНОРОДНЫЕ</v>
      </c>
      <c r="M67" s="38">
        <f t="shared" si="20"/>
        <v>1837</v>
      </c>
      <c r="N67" s="39"/>
      <c r="O67" s="44"/>
      <c r="P67" s="45"/>
      <c r="Q67" s="44"/>
    </row>
    <row r="68" spans="1:17" s="37" customFormat="1" x14ac:dyDescent="0.25">
      <c r="A68" s="4">
        <v>49</v>
      </c>
      <c r="B68" s="41" t="s">
        <v>74</v>
      </c>
      <c r="C68" s="42" t="s">
        <v>29</v>
      </c>
      <c r="D68" s="42">
        <v>420</v>
      </c>
      <c r="E68" s="21">
        <v>3.76</v>
      </c>
      <c r="F68" s="27">
        <v>3.65</v>
      </c>
      <c r="G68" s="38">
        <v>3.84</v>
      </c>
      <c r="H68" s="40">
        <f t="shared" si="5"/>
        <v>3.75</v>
      </c>
      <c r="I68" s="36">
        <f t="shared" si="16"/>
        <v>3</v>
      </c>
      <c r="J68" s="36">
        <f t="shared" si="17"/>
        <v>9.5393920141694524E-2</v>
      </c>
      <c r="K68" s="36">
        <f t="shared" si="18"/>
        <v>2.5438378704451874</v>
      </c>
      <c r="L68" s="36" t="str">
        <f t="shared" si="19"/>
        <v>ОДНОРОДНЫЕ</v>
      </c>
      <c r="M68" s="38">
        <f t="shared" si="20"/>
        <v>1575</v>
      </c>
      <c r="N68" s="39"/>
      <c r="O68" s="44"/>
      <c r="P68" s="45"/>
      <c r="Q68" s="44"/>
    </row>
    <row r="69" spans="1:17" s="37" customFormat="1" x14ac:dyDescent="0.25">
      <c r="A69" s="4">
        <v>50</v>
      </c>
      <c r="B69" s="41" t="s">
        <v>75</v>
      </c>
      <c r="C69" s="42" t="s">
        <v>29</v>
      </c>
      <c r="D69" s="42">
        <v>200</v>
      </c>
      <c r="E69" s="21">
        <v>68.739999999999995</v>
      </c>
      <c r="F69" s="27">
        <v>66.739999999999995</v>
      </c>
      <c r="G69" s="38">
        <v>69.84</v>
      </c>
      <c r="H69" s="40">
        <f t="shared" si="5"/>
        <v>68.44</v>
      </c>
      <c r="I69" s="36">
        <f t="shared" si="16"/>
        <v>3</v>
      </c>
      <c r="J69" s="36">
        <f t="shared" si="17"/>
        <v>1.5716233645501749</v>
      </c>
      <c r="K69" s="36">
        <f t="shared" si="18"/>
        <v>2.2963520814584673</v>
      </c>
      <c r="L69" s="36" t="str">
        <f t="shared" si="19"/>
        <v>ОДНОРОДНЫЕ</v>
      </c>
      <c r="M69" s="38">
        <f t="shared" si="20"/>
        <v>13688</v>
      </c>
      <c r="N69" s="39"/>
      <c r="O69" s="44"/>
      <c r="P69" s="45"/>
      <c r="Q69" s="44"/>
    </row>
    <row r="70" spans="1:17" s="37" customFormat="1" x14ac:dyDescent="0.25">
      <c r="A70" s="4">
        <v>51</v>
      </c>
      <c r="B70" s="41" t="s">
        <v>76</v>
      </c>
      <c r="C70" s="42" t="s">
        <v>29</v>
      </c>
      <c r="D70" s="42">
        <v>200</v>
      </c>
      <c r="E70" s="21">
        <v>39.78</v>
      </c>
      <c r="F70" s="27">
        <v>38.619999999999997</v>
      </c>
      <c r="G70" s="38">
        <v>40.229999999999997</v>
      </c>
      <c r="H70" s="40">
        <f t="shared" si="5"/>
        <v>39.54</v>
      </c>
      <c r="I70" s="36">
        <f t="shared" si="16"/>
        <v>3</v>
      </c>
      <c r="J70" s="36">
        <f t="shared" si="17"/>
        <v>0.83068245035833865</v>
      </c>
      <c r="K70" s="36">
        <f t="shared" si="18"/>
        <v>2.1008660858835073</v>
      </c>
      <c r="L70" s="36" t="str">
        <f t="shared" si="19"/>
        <v>ОДНОРОДНЫЕ</v>
      </c>
      <c r="M70" s="38">
        <f t="shared" si="20"/>
        <v>7908</v>
      </c>
      <c r="N70" s="39"/>
      <c r="O70" s="44"/>
      <c r="P70" s="45"/>
      <c r="Q70" s="44"/>
    </row>
    <row r="71" spans="1:17" s="37" customFormat="1" x14ac:dyDescent="0.25">
      <c r="A71" s="4">
        <v>52</v>
      </c>
      <c r="B71" s="41" t="s">
        <v>77</v>
      </c>
      <c r="C71" s="42" t="s">
        <v>29</v>
      </c>
      <c r="D71" s="42">
        <v>200</v>
      </c>
      <c r="E71" s="21">
        <v>19.29</v>
      </c>
      <c r="F71" s="27">
        <v>18.73</v>
      </c>
      <c r="G71" s="38">
        <v>20.02</v>
      </c>
      <c r="H71" s="40">
        <f t="shared" si="5"/>
        <v>19.350000000000001</v>
      </c>
      <c r="I71" s="36">
        <f t="shared" si="16"/>
        <v>3</v>
      </c>
      <c r="J71" s="36">
        <f t="shared" si="17"/>
        <v>0.64686423098926471</v>
      </c>
      <c r="K71" s="36">
        <f t="shared" si="18"/>
        <v>3.3429676020117038</v>
      </c>
      <c r="L71" s="36" t="str">
        <f t="shared" si="19"/>
        <v>ОДНОРОДНЫЕ</v>
      </c>
      <c r="M71" s="38">
        <f t="shared" si="20"/>
        <v>3870.0000000000005</v>
      </c>
      <c r="N71" s="39"/>
      <c r="O71" s="44"/>
      <c r="P71" s="45"/>
      <c r="Q71" s="44"/>
    </row>
    <row r="72" spans="1:17" s="37" customFormat="1" x14ac:dyDescent="0.25">
      <c r="A72" s="4">
        <v>53</v>
      </c>
      <c r="B72" s="41" t="s">
        <v>78</v>
      </c>
      <c r="C72" s="42" t="s">
        <v>29</v>
      </c>
      <c r="D72" s="42">
        <v>150</v>
      </c>
      <c r="E72" s="21">
        <v>129.21</v>
      </c>
      <c r="F72" s="27">
        <v>125.45</v>
      </c>
      <c r="G72" s="38">
        <v>131.44999999999999</v>
      </c>
      <c r="H72" s="40">
        <f t="shared" si="5"/>
        <v>128.69999999999999</v>
      </c>
      <c r="I72" s="36">
        <f t="shared" si="16"/>
        <v>3</v>
      </c>
      <c r="J72" s="36">
        <f t="shared" si="17"/>
        <v>3.0319190842325092</v>
      </c>
      <c r="K72" s="36">
        <f t="shared" si="18"/>
        <v>2.355803484252144</v>
      </c>
      <c r="L72" s="36" t="str">
        <f t="shared" si="19"/>
        <v>ОДНОРОДНЫЕ</v>
      </c>
      <c r="M72" s="38">
        <f t="shared" si="20"/>
        <v>19305</v>
      </c>
      <c r="N72" s="39"/>
      <c r="O72" s="44"/>
      <c r="P72" s="45"/>
      <c r="Q72" s="44"/>
    </row>
    <row r="73" spans="1:17" s="37" customFormat="1" x14ac:dyDescent="0.25">
      <c r="A73" s="4">
        <v>54</v>
      </c>
      <c r="B73" s="41" t="s">
        <v>79</v>
      </c>
      <c r="C73" s="42" t="s">
        <v>29</v>
      </c>
      <c r="D73" s="42">
        <v>200</v>
      </c>
      <c r="E73" s="21">
        <v>254.63</v>
      </c>
      <c r="F73" s="27">
        <v>247.21</v>
      </c>
      <c r="G73" s="38">
        <v>256.32</v>
      </c>
      <c r="H73" s="40">
        <f t="shared" si="5"/>
        <v>252.72</v>
      </c>
      <c r="I73" s="36">
        <f t="shared" si="16"/>
        <v>3</v>
      </c>
      <c r="J73" s="36">
        <f t="shared" si="17"/>
        <v>4.8460396201434346</v>
      </c>
      <c r="K73" s="36">
        <f t="shared" si="18"/>
        <v>1.9175528728012956</v>
      </c>
      <c r="L73" s="36" t="str">
        <f t="shared" si="19"/>
        <v>ОДНОРОДНЫЕ</v>
      </c>
      <c r="M73" s="38">
        <f t="shared" si="20"/>
        <v>50544</v>
      </c>
      <c r="N73" s="39"/>
      <c r="O73" s="44"/>
      <c r="P73" s="45"/>
      <c r="Q73" s="44"/>
    </row>
    <row r="74" spans="1:17" s="33" customFormat="1" x14ac:dyDescent="0.25">
      <c r="A74" s="4">
        <v>55</v>
      </c>
      <c r="B74" s="41" t="s">
        <v>80</v>
      </c>
      <c r="C74" s="42" t="s">
        <v>29</v>
      </c>
      <c r="D74" s="42">
        <v>400</v>
      </c>
      <c r="E74" s="21">
        <v>31.38</v>
      </c>
      <c r="F74" s="27">
        <v>30.47</v>
      </c>
      <c r="G74" s="34">
        <v>32.01</v>
      </c>
      <c r="H74" s="40">
        <f t="shared" si="5"/>
        <v>31.29</v>
      </c>
      <c r="I74" s="35">
        <f t="shared" ref="I74:I82" si="21" xml:space="preserve"> COUNT(E74:G74)</f>
        <v>3</v>
      </c>
      <c r="J74" s="35">
        <f t="shared" ref="J74:J82" si="22">STDEV(E74:G74)</f>
        <v>0.77423080107506237</v>
      </c>
      <c r="K74" s="35">
        <f t="shared" ref="K74:K82" si="23">J74/H74*100</f>
        <v>2.4743713680890456</v>
      </c>
      <c r="L74" s="35" t="str">
        <f t="shared" ref="L74:L82" si="24">IF(K74&lt;33,"ОДНОРОДНЫЕ","НЕОДНОРОДНЫЕ")</f>
        <v>ОДНОРОДНЫЕ</v>
      </c>
      <c r="M74" s="34">
        <f t="shared" ref="M74:M82" si="25">D74*H74</f>
        <v>12516</v>
      </c>
      <c r="N74" s="39"/>
      <c r="O74" s="44"/>
      <c r="P74" s="45"/>
      <c r="Q74" s="44"/>
    </row>
    <row r="75" spans="1:17" s="33" customFormat="1" x14ac:dyDescent="0.25">
      <c r="A75" s="4">
        <v>56</v>
      </c>
      <c r="B75" s="41" t="s">
        <v>81</v>
      </c>
      <c r="C75" s="42" t="s">
        <v>29</v>
      </c>
      <c r="D75" s="42">
        <v>200</v>
      </c>
      <c r="E75" s="21">
        <v>51.05</v>
      </c>
      <c r="F75" s="27">
        <v>49.56</v>
      </c>
      <c r="G75" s="34">
        <v>52.07</v>
      </c>
      <c r="H75" s="40">
        <f t="shared" si="5"/>
        <v>50.89</v>
      </c>
      <c r="I75" s="35">
        <f t="shared" si="21"/>
        <v>3</v>
      </c>
      <c r="J75" s="35">
        <f t="shared" si="22"/>
        <v>1.2623126923759145</v>
      </c>
      <c r="K75" s="35">
        <f t="shared" si="23"/>
        <v>2.4804729659577802</v>
      </c>
      <c r="L75" s="35" t="str">
        <f t="shared" si="24"/>
        <v>ОДНОРОДНЫЕ</v>
      </c>
      <c r="M75" s="34">
        <f t="shared" si="25"/>
        <v>10178</v>
      </c>
      <c r="N75" s="39"/>
      <c r="O75" s="44"/>
      <c r="P75" s="45"/>
      <c r="Q75" s="44"/>
    </row>
    <row r="76" spans="1:17" s="33" customFormat="1" x14ac:dyDescent="0.25">
      <c r="A76" s="4">
        <v>57</v>
      </c>
      <c r="B76" s="41" t="s">
        <v>82</v>
      </c>
      <c r="C76" s="42" t="s">
        <v>29</v>
      </c>
      <c r="D76" s="48">
        <v>160</v>
      </c>
      <c r="E76" s="21">
        <v>95.47</v>
      </c>
      <c r="F76" s="27">
        <v>92.69</v>
      </c>
      <c r="G76" s="34">
        <v>97.38</v>
      </c>
      <c r="H76" s="40">
        <f t="shared" si="5"/>
        <v>95.18</v>
      </c>
      <c r="I76" s="35">
        <f t="shared" si="21"/>
        <v>3</v>
      </c>
      <c r="J76" s="35">
        <f t="shared" si="22"/>
        <v>2.3584104816592033</v>
      </c>
      <c r="K76" s="35">
        <f t="shared" si="23"/>
        <v>2.4778424896608566</v>
      </c>
      <c r="L76" s="35" t="str">
        <f t="shared" si="24"/>
        <v>ОДНОРОДНЫЕ</v>
      </c>
      <c r="M76" s="34">
        <f t="shared" si="25"/>
        <v>15228.800000000001</v>
      </c>
      <c r="N76" s="39"/>
      <c r="O76" s="44"/>
      <c r="P76" s="45"/>
      <c r="Q76" s="44"/>
    </row>
    <row r="77" spans="1:17" s="33" customFormat="1" x14ac:dyDescent="0.25">
      <c r="A77" s="4">
        <v>58</v>
      </c>
      <c r="B77" s="41" t="s">
        <v>83</v>
      </c>
      <c r="C77" s="42" t="s">
        <v>29</v>
      </c>
      <c r="D77" s="48">
        <v>3100</v>
      </c>
      <c r="E77" s="21">
        <v>72.05</v>
      </c>
      <c r="F77" s="27">
        <v>69.95</v>
      </c>
      <c r="G77" s="34">
        <v>73.489999999999995</v>
      </c>
      <c r="H77" s="40">
        <f t="shared" si="5"/>
        <v>71.83</v>
      </c>
      <c r="I77" s="35">
        <f t="shared" si="21"/>
        <v>3</v>
      </c>
      <c r="J77" s="35">
        <f t="shared" si="22"/>
        <v>1.7802247049178892</v>
      </c>
      <c r="K77" s="35">
        <f t="shared" si="23"/>
        <v>2.4783860572433372</v>
      </c>
      <c r="L77" s="35" t="str">
        <f t="shared" si="24"/>
        <v>ОДНОРОДНЫЕ</v>
      </c>
      <c r="M77" s="34">
        <f t="shared" si="25"/>
        <v>222673</v>
      </c>
      <c r="N77" s="39"/>
      <c r="O77" s="44"/>
      <c r="P77" s="45"/>
      <c r="Q77" s="44"/>
    </row>
    <row r="78" spans="1:17" s="33" customFormat="1" x14ac:dyDescent="0.25">
      <c r="A78" s="4">
        <v>59</v>
      </c>
      <c r="B78" s="41" t="s">
        <v>84</v>
      </c>
      <c r="C78" s="42" t="s">
        <v>29</v>
      </c>
      <c r="D78" s="48">
        <v>300</v>
      </c>
      <c r="E78" s="21">
        <v>57.65</v>
      </c>
      <c r="F78" s="27">
        <v>55.97</v>
      </c>
      <c r="G78" s="34">
        <v>58.8</v>
      </c>
      <c r="H78" s="40">
        <f t="shared" si="5"/>
        <v>57.47</v>
      </c>
      <c r="I78" s="35">
        <f t="shared" si="21"/>
        <v>3</v>
      </c>
      <c r="J78" s="35">
        <f t="shared" si="22"/>
        <v>1.4232474603291345</v>
      </c>
      <c r="K78" s="35">
        <f t="shared" si="23"/>
        <v>2.4765050640841042</v>
      </c>
      <c r="L78" s="35" t="str">
        <f t="shared" si="24"/>
        <v>ОДНОРОДНЫЕ</v>
      </c>
      <c r="M78" s="34">
        <f t="shared" si="25"/>
        <v>17241</v>
      </c>
      <c r="N78" s="39"/>
      <c r="O78" s="44"/>
      <c r="P78" s="45"/>
      <c r="Q78" s="44"/>
    </row>
    <row r="79" spans="1:17" s="33" customFormat="1" x14ac:dyDescent="0.25">
      <c r="A79" s="4">
        <v>60</v>
      </c>
      <c r="B79" s="41" t="s">
        <v>85</v>
      </c>
      <c r="C79" s="42" t="s">
        <v>29</v>
      </c>
      <c r="D79" s="48">
        <v>400</v>
      </c>
      <c r="E79" s="21">
        <v>61.41</v>
      </c>
      <c r="F79" s="27">
        <v>59.62</v>
      </c>
      <c r="G79" s="34">
        <v>62.64</v>
      </c>
      <c r="H79" s="40">
        <f t="shared" si="5"/>
        <v>61.22</v>
      </c>
      <c r="I79" s="35">
        <f t="shared" si="21"/>
        <v>3</v>
      </c>
      <c r="J79" s="35">
        <f t="shared" si="22"/>
        <v>1.5186287674521834</v>
      </c>
      <c r="K79" s="35">
        <f t="shared" si="23"/>
        <v>2.4806088981577648</v>
      </c>
      <c r="L79" s="35" t="str">
        <f t="shared" si="24"/>
        <v>ОДНОРОДНЫЕ</v>
      </c>
      <c r="M79" s="34">
        <f t="shared" si="25"/>
        <v>24488</v>
      </c>
      <c r="N79" s="39"/>
      <c r="O79" s="44"/>
      <c r="P79" s="45"/>
      <c r="Q79" s="44"/>
    </row>
    <row r="80" spans="1:17" s="33" customFormat="1" x14ac:dyDescent="0.25">
      <c r="A80" s="4">
        <v>61</v>
      </c>
      <c r="B80" s="41" t="s">
        <v>86</v>
      </c>
      <c r="C80" s="42" t="s">
        <v>29</v>
      </c>
      <c r="D80" s="48">
        <v>190</v>
      </c>
      <c r="E80" s="21">
        <v>64.760000000000005</v>
      </c>
      <c r="F80" s="27">
        <v>62.87</v>
      </c>
      <c r="G80" s="34">
        <v>66.06</v>
      </c>
      <c r="H80" s="40">
        <f t="shared" si="5"/>
        <v>64.56</v>
      </c>
      <c r="I80" s="35">
        <f t="shared" si="21"/>
        <v>3</v>
      </c>
      <c r="J80" s="35">
        <f t="shared" si="22"/>
        <v>1.6040677458677803</v>
      </c>
      <c r="K80" s="35">
        <f t="shared" si="23"/>
        <v>2.4846154675771071</v>
      </c>
      <c r="L80" s="35" t="str">
        <f t="shared" si="24"/>
        <v>ОДНОРОДНЫЕ</v>
      </c>
      <c r="M80" s="34">
        <f t="shared" si="25"/>
        <v>12266.4</v>
      </c>
      <c r="N80" s="39"/>
      <c r="O80" s="44"/>
      <c r="P80" s="45"/>
      <c r="Q80" s="44"/>
    </row>
    <row r="81" spans="1:17" s="33" customFormat="1" x14ac:dyDescent="0.25">
      <c r="A81" s="4">
        <v>62</v>
      </c>
      <c r="B81" s="41" t="s">
        <v>87</v>
      </c>
      <c r="C81" s="42" t="s">
        <v>29</v>
      </c>
      <c r="D81" s="42">
        <v>200</v>
      </c>
      <c r="E81" s="21">
        <v>92.99</v>
      </c>
      <c r="F81" s="27">
        <v>90.28</v>
      </c>
      <c r="G81" s="34">
        <v>94.85</v>
      </c>
      <c r="H81" s="40">
        <f t="shared" si="5"/>
        <v>92.71</v>
      </c>
      <c r="I81" s="35">
        <f t="shared" si="21"/>
        <v>3</v>
      </c>
      <c r="J81" s="35">
        <f t="shared" si="22"/>
        <v>2.2981369265849496</v>
      </c>
      <c r="K81" s="35">
        <f t="shared" si="23"/>
        <v>2.4788447056250131</v>
      </c>
      <c r="L81" s="35" t="str">
        <f t="shared" si="24"/>
        <v>ОДНОРОДНЫЕ</v>
      </c>
      <c r="M81" s="34">
        <f t="shared" si="25"/>
        <v>18542</v>
      </c>
      <c r="N81" s="39"/>
      <c r="O81" s="44"/>
      <c r="P81" s="45"/>
      <c r="Q81" s="44"/>
    </row>
    <row r="82" spans="1:17" s="33" customFormat="1" x14ac:dyDescent="0.25">
      <c r="A82" s="4">
        <v>63</v>
      </c>
      <c r="B82" s="41" t="s">
        <v>88</v>
      </c>
      <c r="C82" s="42" t="s">
        <v>29</v>
      </c>
      <c r="D82" s="42">
        <v>200</v>
      </c>
      <c r="E82" s="21">
        <v>399.98</v>
      </c>
      <c r="F82" s="27">
        <v>388.33</v>
      </c>
      <c r="G82" s="34">
        <v>407.98</v>
      </c>
      <c r="H82" s="40">
        <f t="shared" si="5"/>
        <v>398.76</v>
      </c>
      <c r="I82" s="35">
        <f t="shared" si="21"/>
        <v>3</v>
      </c>
      <c r="J82" s="35">
        <f t="shared" si="22"/>
        <v>9.8813376287491401</v>
      </c>
      <c r="K82" s="35">
        <f t="shared" si="23"/>
        <v>2.4780162575858014</v>
      </c>
      <c r="L82" s="35" t="str">
        <f t="shared" si="24"/>
        <v>ОДНОРОДНЫЕ</v>
      </c>
      <c r="M82" s="34">
        <f t="shared" si="25"/>
        <v>79752</v>
      </c>
      <c r="N82" s="39"/>
      <c r="O82" s="44"/>
      <c r="P82" s="45"/>
      <c r="Q82" s="44"/>
    </row>
    <row r="83" spans="1:17" s="31" customFormat="1" x14ac:dyDescent="0.25">
      <c r="A83" s="4">
        <v>64</v>
      </c>
      <c r="B83" s="43" t="s">
        <v>106</v>
      </c>
      <c r="C83" s="42" t="s">
        <v>29</v>
      </c>
      <c r="D83" s="42">
        <v>400</v>
      </c>
      <c r="E83" s="21">
        <v>31.11</v>
      </c>
      <c r="F83" s="27">
        <v>30.2</v>
      </c>
      <c r="G83" s="32">
        <v>31.73</v>
      </c>
      <c r="H83" s="40">
        <f t="shared" si="5"/>
        <v>31.01</v>
      </c>
      <c r="I83" s="30">
        <f t="shared" si="0"/>
        <v>3</v>
      </c>
      <c r="J83" s="30">
        <f t="shared" si="1"/>
        <v>0.76956697780851679</v>
      </c>
      <c r="K83" s="30">
        <f t="shared" si="2"/>
        <v>2.4816735820977645</v>
      </c>
      <c r="L83" s="30" t="str">
        <f t="shared" si="3"/>
        <v>ОДНОРОДНЫЕ</v>
      </c>
      <c r="M83" s="32">
        <f t="shared" si="4"/>
        <v>12404</v>
      </c>
      <c r="N83" s="39"/>
      <c r="O83" s="44"/>
      <c r="P83" s="45"/>
      <c r="Q83" s="44"/>
    </row>
    <row r="84" spans="1:17" s="31" customFormat="1" x14ac:dyDescent="0.25">
      <c r="A84" s="4">
        <v>65</v>
      </c>
      <c r="B84" s="43" t="s">
        <v>89</v>
      </c>
      <c r="C84" s="42" t="s">
        <v>29</v>
      </c>
      <c r="D84" s="42">
        <v>150</v>
      </c>
      <c r="E84" s="21">
        <v>29.93</v>
      </c>
      <c r="F84" s="27">
        <v>29.06</v>
      </c>
      <c r="G84" s="32">
        <v>30.53</v>
      </c>
      <c r="H84" s="40">
        <f t="shared" si="5"/>
        <v>29.84</v>
      </c>
      <c r="I84" s="30">
        <f t="shared" si="0"/>
        <v>3</v>
      </c>
      <c r="J84" s="30">
        <f t="shared" si="1"/>
        <v>0.73912109968529638</v>
      </c>
      <c r="K84" s="30">
        <f t="shared" si="2"/>
        <v>2.4769473850043444</v>
      </c>
      <c r="L84" s="30" t="str">
        <f t="shared" si="3"/>
        <v>ОДНОРОДНЫЕ</v>
      </c>
      <c r="M84" s="32">
        <f t="shared" si="4"/>
        <v>4476</v>
      </c>
      <c r="N84" s="39"/>
      <c r="O84" s="44"/>
      <c r="P84" s="45"/>
      <c r="Q84" s="44"/>
    </row>
    <row r="85" spans="1:17" s="31" customFormat="1" x14ac:dyDescent="0.25">
      <c r="A85" s="4">
        <v>66</v>
      </c>
      <c r="B85" s="43" t="s">
        <v>90</v>
      </c>
      <c r="C85" s="42" t="s">
        <v>29</v>
      </c>
      <c r="D85" s="42">
        <v>1400</v>
      </c>
      <c r="E85" s="21">
        <v>20.63</v>
      </c>
      <c r="F85" s="27">
        <v>20.03</v>
      </c>
      <c r="G85" s="32">
        <v>21.04</v>
      </c>
      <c r="H85" s="40">
        <f t="shared" ref="H85:H90" si="26">ROUND(AVERAGE(E85:G85),2)</f>
        <v>20.57</v>
      </c>
      <c r="I85" s="30">
        <f t="shared" ref="I85:I87" si="27" xml:space="preserve"> COUNT(E85:G85)</f>
        <v>3</v>
      </c>
      <c r="J85" s="30">
        <f t="shared" ref="J85:J87" si="28">STDEV(E85:G85)</f>
        <v>0.50796981537620156</v>
      </c>
      <c r="K85" s="30">
        <f t="shared" ref="K85:K87" si="29">J85/H85*100</f>
        <v>2.469469204551296</v>
      </c>
      <c r="L85" s="30" t="str">
        <f t="shared" ref="L85:L87" si="30">IF(K85&lt;33,"ОДНОРОДНЫЕ","НЕОДНОРОДНЫЕ")</f>
        <v>ОДНОРОДНЫЕ</v>
      </c>
      <c r="M85" s="32">
        <f t="shared" ref="M85:M87" si="31">D85*H85</f>
        <v>28798</v>
      </c>
      <c r="N85" s="39"/>
      <c r="O85" s="44"/>
      <c r="P85" s="45"/>
      <c r="Q85" s="44"/>
    </row>
    <row r="86" spans="1:17" s="31" customFormat="1" x14ac:dyDescent="0.25">
      <c r="A86" s="4">
        <v>67</v>
      </c>
      <c r="B86" s="41" t="s">
        <v>91</v>
      </c>
      <c r="C86" s="42" t="s">
        <v>29</v>
      </c>
      <c r="D86" s="42">
        <v>1400</v>
      </c>
      <c r="E86" s="21">
        <v>4.5999999999999996</v>
      </c>
      <c r="F86" s="27">
        <v>4.47</v>
      </c>
      <c r="G86" s="32">
        <v>4.6900000000000004</v>
      </c>
      <c r="H86" s="40">
        <f t="shared" si="26"/>
        <v>4.59</v>
      </c>
      <c r="I86" s="30">
        <f t="shared" si="27"/>
        <v>3</v>
      </c>
      <c r="J86" s="30">
        <f t="shared" si="28"/>
        <v>0.11060440015358068</v>
      </c>
      <c r="K86" s="30">
        <f t="shared" si="29"/>
        <v>2.4096819205573135</v>
      </c>
      <c r="L86" s="30" t="str">
        <f t="shared" si="30"/>
        <v>ОДНОРОДНЫЕ</v>
      </c>
      <c r="M86" s="32">
        <f t="shared" si="31"/>
        <v>6426</v>
      </c>
      <c r="N86" s="39"/>
      <c r="O86" s="44"/>
      <c r="P86" s="45"/>
      <c r="Q86" s="44"/>
    </row>
    <row r="87" spans="1:17" s="31" customFormat="1" x14ac:dyDescent="0.25">
      <c r="A87" s="4">
        <v>68</v>
      </c>
      <c r="B87" s="43" t="s">
        <v>105</v>
      </c>
      <c r="C87" s="42" t="s">
        <v>29</v>
      </c>
      <c r="D87" s="42">
        <v>214</v>
      </c>
      <c r="E87" s="21">
        <v>89.14</v>
      </c>
      <c r="F87" s="27">
        <v>86.54</v>
      </c>
      <c r="G87" s="32">
        <v>90.92</v>
      </c>
      <c r="H87" s="40">
        <f t="shared" si="26"/>
        <v>88.87</v>
      </c>
      <c r="I87" s="30">
        <f t="shared" si="27"/>
        <v>3</v>
      </c>
      <c r="J87" s="30">
        <f t="shared" si="28"/>
        <v>2.2027558496876867</v>
      </c>
      <c r="K87" s="30">
        <f t="shared" si="29"/>
        <v>2.4786270391444658</v>
      </c>
      <c r="L87" s="30" t="str">
        <f t="shared" si="30"/>
        <v>ОДНОРОДНЫЕ</v>
      </c>
      <c r="M87" s="32">
        <f t="shared" si="31"/>
        <v>19018.18</v>
      </c>
      <c r="N87" s="39"/>
      <c r="O87" s="44"/>
      <c r="P87" s="45"/>
      <c r="Q87" s="44"/>
    </row>
    <row r="88" spans="1:17" s="22" customFormat="1" x14ac:dyDescent="0.25">
      <c r="A88" s="4">
        <v>69</v>
      </c>
      <c r="B88" s="41" t="s">
        <v>92</v>
      </c>
      <c r="C88" s="42" t="s">
        <v>29</v>
      </c>
      <c r="D88" s="42">
        <v>600</v>
      </c>
      <c r="E88" s="21">
        <v>20.14</v>
      </c>
      <c r="F88" s="27">
        <v>19.55</v>
      </c>
      <c r="G88" s="23">
        <v>20.54</v>
      </c>
      <c r="H88" s="40">
        <f t="shared" si="26"/>
        <v>20.079999999999998</v>
      </c>
      <c r="I88" s="24">
        <f t="shared" ref="I88:I90" si="32" xml:space="preserve"> COUNT(E88:G88)</f>
        <v>3</v>
      </c>
      <c r="J88" s="24">
        <f t="shared" ref="J88:J90" si="33">STDEV(E88:G88)</f>
        <v>0.49802945026708273</v>
      </c>
      <c r="K88" s="24">
        <f t="shared" ref="K88:K90" si="34">J88/H88*100</f>
        <v>2.4802263459516074</v>
      </c>
      <c r="L88" s="24" t="str">
        <f t="shared" ref="L88:L90" si="35">IF(K88&lt;33,"ОДНОРОДНЫЕ","НЕОДНОРОДНЫЕ")</f>
        <v>ОДНОРОДНЫЕ</v>
      </c>
      <c r="M88" s="23">
        <f t="shared" ref="M88:M90" si="36">D88*H88</f>
        <v>12047.999999999998</v>
      </c>
      <c r="N88" s="39"/>
      <c r="O88" s="44"/>
      <c r="P88" s="45"/>
      <c r="Q88" s="44"/>
    </row>
    <row r="89" spans="1:17" s="22" customFormat="1" x14ac:dyDescent="0.25">
      <c r="A89" s="4">
        <v>70</v>
      </c>
      <c r="B89" s="41" t="s">
        <v>93</v>
      </c>
      <c r="C89" s="42" t="s">
        <v>29</v>
      </c>
      <c r="D89" s="42">
        <v>35</v>
      </c>
      <c r="E89" s="21">
        <v>63.96</v>
      </c>
      <c r="F89" s="27">
        <v>62.1</v>
      </c>
      <c r="G89" s="23">
        <v>65.239999999999995</v>
      </c>
      <c r="H89" s="40">
        <f t="shared" si="26"/>
        <v>63.77</v>
      </c>
      <c r="I89" s="24">
        <f t="shared" si="32"/>
        <v>3</v>
      </c>
      <c r="J89" s="24">
        <f t="shared" si="33"/>
        <v>1.578902572463964</v>
      </c>
      <c r="K89" s="24">
        <f t="shared" si="34"/>
        <v>2.4759331542480227</v>
      </c>
      <c r="L89" s="24" t="str">
        <f t="shared" si="35"/>
        <v>ОДНОРОДНЫЕ</v>
      </c>
      <c r="M89" s="23">
        <f t="shared" si="36"/>
        <v>2231.9500000000003</v>
      </c>
      <c r="N89" s="39"/>
      <c r="O89" s="44"/>
      <c r="P89" s="45"/>
      <c r="Q89" s="44"/>
    </row>
    <row r="90" spans="1:17" s="22" customFormat="1" x14ac:dyDescent="0.25">
      <c r="A90" s="4">
        <v>71</v>
      </c>
      <c r="B90" s="41" t="s">
        <v>94</v>
      </c>
      <c r="C90" s="42" t="s">
        <v>29</v>
      </c>
      <c r="D90" s="42">
        <v>40</v>
      </c>
      <c r="E90" s="21">
        <v>63.96</v>
      </c>
      <c r="F90" s="27">
        <v>62.1</v>
      </c>
      <c r="G90" s="29">
        <v>65.239999999999995</v>
      </c>
      <c r="H90" s="40">
        <f t="shared" si="26"/>
        <v>63.77</v>
      </c>
      <c r="I90" s="25">
        <f t="shared" si="32"/>
        <v>3</v>
      </c>
      <c r="J90" s="25">
        <f t="shared" si="33"/>
        <v>1.578902572463964</v>
      </c>
      <c r="K90" s="25">
        <f t="shared" si="34"/>
        <v>2.4759331542480227</v>
      </c>
      <c r="L90" s="25" t="str">
        <f t="shared" si="35"/>
        <v>ОДНОРОДНЫЕ</v>
      </c>
      <c r="M90" s="26">
        <f t="shared" si="36"/>
        <v>2550.8000000000002</v>
      </c>
      <c r="N90" s="39"/>
      <c r="O90" s="44"/>
      <c r="P90" s="45"/>
      <c r="Q90" s="44"/>
    </row>
    <row r="91" spans="1:17" ht="15.75" x14ac:dyDescent="0.25">
      <c r="A91" s="4"/>
      <c r="B91" s="7"/>
      <c r="C91" s="18"/>
      <c r="D91" s="19"/>
      <c r="E91" s="20">
        <f>SUMPRODUCT($D$20:$D$90,E20:E90)</f>
        <v>3229106.5100000007</v>
      </c>
      <c r="F91" s="28">
        <f>SUMPRODUCT($D$20:$D$90,F20:F90)</f>
        <v>3134452.0300000003</v>
      </c>
      <c r="G91" s="28">
        <f>SUMPRODUCT($D$20:$D$90,G20:G90)</f>
        <v>3292246.8399999994</v>
      </c>
      <c r="H91" s="16"/>
      <c r="I91" s="13"/>
      <c r="J91" s="13"/>
      <c r="K91" s="13"/>
      <c r="L91" s="13"/>
      <c r="M91" s="3">
        <f>SUM(M20:M90)</f>
        <v>3218650.7799999993</v>
      </c>
      <c r="O91" s="47"/>
    </row>
    <row r="93" spans="1:17" x14ac:dyDescent="0.25">
      <c r="A93" s="54" t="s">
        <v>19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</row>
    <row r="94" spans="1:17" x14ac:dyDescent="0.25">
      <c r="A94" s="55" t="s">
        <v>18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</row>
    <row r="95" spans="1:17" ht="15" customHeight="1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</row>
    <row r="96" spans="1:17" s="6" customFormat="1" x14ac:dyDescent="0.25">
      <c r="A96" s="50" t="s">
        <v>107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"/>
      <c r="O96" s="5"/>
    </row>
    <row r="98" spans="10:12" x14ac:dyDescent="0.25">
      <c r="J98" s="10"/>
    </row>
    <row r="99" spans="10:12" x14ac:dyDescent="0.25">
      <c r="K99" s="10"/>
    </row>
    <row r="102" spans="10:12" x14ac:dyDescent="0.25">
      <c r="L102" s="10"/>
    </row>
  </sheetData>
  <mergeCells count="18">
    <mergeCell ref="B18:B19"/>
    <mergeCell ref="C18:D18"/>
    <mergeCell ref="E3:M3"/>
    <mergeCell ref="A96:M96"/>
    <mergeCell ref="A95:M95"/>
    <mergeCell ref="J12:K12"/>
    <mergeCell ref="B14:L14"/>
    <mergeCell ref="A93:M93"/>
    <mergeCell ref="A94:M9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91">
    <cfRule type="containsText" dxfId="155" priority="202" operator="containsText" text="НЕ">
      <formula>NOT(ISERROR(SEARCH("НЕ",L91)))</formula>
    </cfRule>
    <cfRule type="containsText" dxfId="154" priority="203" operator="containsText" text="ОДНОРОДНЫЕ">
      <formula>NOT(ISERROR(SEARCH("ОДНОРОДНЫЕ",L91)))</formula>
    </cfRule>
    <cfRule type="containsText" dxfId="153" priority="204" operator="containsText" text="НЕОДНОРОДНЫЕ">
      <formula>NOT(ISERROR(SEARCH("НЕОДНОРОДНЫЕ",L91)))</formula>
    </cfRule>
  </conditionalFormatting>
  <conditionalFormatting sqref="L91">
    <cfRule type="containsText" dxfId="152" priority="199" operator="containsText" text="НЕОДНОРОДНЫЕ">
      <formula>NOT(ISERROR(SEARCH("НЕОДНОРОДНЫЕ",L91)))</formula>
    </cfRule>
    <cfRule type="containsText" dxfId="151" priority="200" operator="containsText" text="ОДНОРОДНЫЕ">
      <formula>NOT(ISERROR(SEARCH("ОДНОРОДНЫЕ",L91)))</formula>
    </cfRule>
    <cfRule type="containsText" dxfId="150" priority="201" operator="containsText" text="НЕОДНОРОДНЫЕ">
      <formula>NOT(ISERROR(SEARCH("НЕОДНОРОДНЫЕ",L91)))</formula>
    </cfRule>
  </conditionalFormatting>
  <conditionalFormatting sqref="L88:L90">
    <cfRule type="containsText" dxfId="149" priority="154" operator="containsText" text="НЕ">
      <formula>NOT(ISERROR(SEARCH("НЕ",L88)))</formula>
    </cfRule>
    <cfRule type="containsText" dxfId="148" priority="155" operator="containsText" text="ОДНОРОДНЫЕ">
      <formula>NOT(ISERROR(SEARCH("ОДНОРОДНЫЕ",L88)))</formula>
    </cfRule>
    <cfRule type="containsText" dxfId="147" priority="156" operator="containsText" text="НЕОДНОРОДНЫЕ">
      <formula>NOT(ISERROR(SEARCH("НЕОДНОРОДНЫЕ",L88)))</formula>
    </cfRule>
  </conditionalFormatting>
  <conditionalFormatting sqref="L88:L90">
    <cfRule type="containsText" dxfId="146" priority="151" operator="containsText" text="НЕОДНОРОДНЫЕ">
      <formula>NOT(ISERROR(SEARCH("НЕОДНОРОДНЫЕ",L88)))</formula>
    </cfRule>
    <cfRule type="containsText" dxfId="145" priority="152" operator="containsText" text="ОДНОРОДНЫЕ">
      <formula>NOT(ISERROR(SEARCH("ОДНОРОДНЫЕ",L88)))</formula>
    </cfRule>
    <cfRule type="containsText" dxfId="144" priority="153" operator="containsText" text="НЕОДНОРОДНЫЕ">
      <formula>NOT(ISERROR(SEARCH("НЕОДНОРОДНЫЕ",L88)))</formula>
    </cfRule>
  </conditionalFormatting>
  <conditionalFormatting sqref="L85:L87">
    <cfRule type="containsText" dxfId="143" priority="142" operator="containsText" text="НЕ">
      <formula>NOT(ISERROR(SEARCH("НЕ",L85)))</formula>
    </cfRule>
    <cfRule type="containsText" dxfId="142" priority="143" operator="containsText" text="ОДНОРОДНЫЕ">
      <formula>NOT(ISERROR(SEARCH("ОДНОРОДНЫЕ",L85)))</formula>
    </cfRule>
    <cfRule type="containsText" dxfId="141" priority="144" operator="containsText" text="НЕОДНОРОДНЫЕ">
      <formula>NOT(ISERROR(SEARCH("НЕОДНОРОДНЫЕ",L85)))</formula>
    </cfRule>
  </conditionalFormatting>
  <conditionalFormatting sqref="L85:L87">
    <cfRule type="containsText" dxfId="140" priority="139" operator="containsText" text="НЕОДНОРОДНЫЕ">
      <formula>NOT(ISERROR(SEARCH("НЕОДНОРОДНЫЕ",L85)))</formula>
    </cfRule>
    <cfRule type="containsText" dxfId="139" priority="140" operator="containsText" text="ОДНОРОДНЫЕ">
      <formula>NOT(ISERROR(SEARCH("ОДНОРОДНЫЕ",L85)))</formula>
    </cfRule>
    <cfRule type="containsText" dxfId="138" priority="141" operator="containsText" text="НЕОДНОРОДНЫЕ">
      <formula>NOT(ISERROR(SEARCH("НЕОДНОРОДНЫЕ",L85)))</formula>
    </cfRule>
  </conditionalFormatting>
  <conditionalFormatting sqref="L20 L83:L84">
    <cfRule type="containsText" dxfId="137" priority="136" operator="containsText" text="НЕ">
      <formula>NOT(ISERROR(SEARCH("НЕ",L20)))</formula>
    </cfRule>
    <cfRule type="containsText" dxfId="136" priority="137" operator="containsText" text="ОДНОРОДНЫЕ">
      <formula>NOT(ISERROR(SEARCH("ОДНОРОДНЫЕ",L20)))</formula>
    </cfRule>
    <cfRule type="containsText" dxfId="135" priority="138" operator="containsText" text="НЕОДНОРОДНЫЕ">
      <formula>NOT(ISERROR(SEARCH("НЕОДНОРОДНЫЕ",L20)))</formula>
    </cfRule>
  </conditionalFormatting>
  <conditionalFormatting sqref="L20 L83:L84">
    <cfRule type="containsText" dxfId="134" priority="133" operator="containsText" text="НЕОДНОРОДНЫЕ">
      <formula>NOT(ISERROR(SEARCH("НЕОДНОРОДНЫЕ",L20)))</formula>
    </cfRule>
    <cfRule type="containsText" dxfId="133" priority="134" operator="containsText" text="ОДНОРОДНЫЕ">
      <formula>NOT(ISERROR(SEARCH("ОДНОРОДНЫЕ",L20)))</formula>
    </cfRule>
    <cfRule type="containsText" dxfId="132" priority="135" operator="containsText" text="НЕОДНОРОДНЫЕ">
      <formula>NOT(ISERROR(SEARCH("НЕОДНОРОДНЫЕ",L20)))</formula>
    </cfRule>
  </conditionalFormatting>
  <conditionalFormatting sqref="L79:L82">
    <cfRule type="containsText" dxfId="131" priority="130" operator="containsText" text="НЕ">
      <formula>NOT(ISERROR(SEARCH("НЕ",L79)))</formula>
    </cfRule>
    <cfRule type="containsText" dxfId="130" priority="131" operator="containsText" text="ОДНОРОДНЫЕ">
      <formula>NOT(ISERROR(SEARCH("ОДНОРОДНЫЕ",L79)))</formula>
    </cfRule>
    <cfRule type="containsText" dxfId="129" priority="132" operator="containsText" text="НЕОДНОРОДНЫЕ">
      <formula>NOT(ISERROR(SEARCH("НЕОДНОРОДНЫЕ",L79)))</formula>
    </cfRule>
  </conditionalFormatting>
  <conditionalFormatting sqref="L79:L82">
    <cfRule type="containsText" dxfId="128" priority="127" operator="containsText" text="НЕОДНОРОДНЫЕ">
      <formula>NOT(ISERROR(SEARCH("НЕОДНОРОДНЫЕ",L79)))</formula>
    </cfRule>
    <cfRule type="containsText" dxfId="127" priority="128" operator="containsText" text="ОДНОРОДНЫЕ">
      <formula>NOT(ISERROR(SEARCH("ОДНОРОДНЫЕ",L79)))</formula>
    </cfRule>
    <cfRule type="containsText" dxfId="126" priority="129" operator="containsText" text="НЕОДНОРОДНЫЕ">
      <formula>NOT(ISERROR(SEARCH("НЕОДНОРОДНЫЕ",L79)))</formula>
    </cfRule>
  </conditionalFormatting>
  <conditionalFormatting sqref="L76:L78">
    <cfRule type="containsText" dxfId="125" priority="124" operator="containsText" text="НЕ">
      <formula>NOT(ISERROR(SEARCH("НЕ",L76)))</formula>
    </cfRule>
    <cfRule type="containsText" dxfId="124" priority="125" operator="containsText" text="ОДНОРОДНЫЕ">
      <formula>NOT(ISERROR(SEARCH("ОДНОРОДНЫЕ",L76)))</formula>
    </cfRule>
    <cfRule type="containsText" dxfId="123" priority="126" operator="containsText" text="НЕОДНОРОДНЫЕ">
      <formula>NOT(ISERROR(SEARCH("НЕОДНОРОДНЫЕ",L76)))</formula>
    </cfRule>
  </conditionalFormatting>
  <conditionalFormatting sqref="L76:L78">
    <cfRule type="containsText" dxfId="122" priority="121" operator="containsText" text="НЕОДНОРОДНЫЕ">
      <formula>NOT(ISERROR(SEARCH("НЕОДНОРОДНЫЕ",L76)))</formula>
    </cfRule>
    <cfRule type="containsText" dxfId="121" priority="122" operator="containsText" text="ОДНОРОДНЫЕ">
      <formula>NOT(ISERROR(SEARCH("ОДНОРОДНЫЕ",L76)))</formula>
    </cfRule>
    <cfRule type="containsText" dxfId="120" priority="123" operator="containsText" text="НЕОДНОРОДНЫЕ">
      <formula>NOT(ISERROR(SEARCH("НЕОДНОРОДНЫЕ",L76)))</formula>
    </cfRule>
  </conditionalFormatting>
  <conditionalFormatting sqref="L74:L75">
    <cfRule type="containsText" dxfId="119" priority="118" operator="containsText" text="НЕ">
      <formula>NOT(ISERROR(SEARCH("НЕ",L74)))</formula>
    </cfRule>
    <cfRule type="containsText" dxfId="118" priority="119" operator="containsText" text="ОДНОРОДНЫЕ">
      <formula>NOT(ISERROR(SEARCH("ОДНОРОДНЫЕ",L74)))</formula>
    </cfRule>
    <cfRule type="containsText" dxfId="117" priority="120" operator="containsText" text="НЕОДНОРОДНЫЕ">
      <formula>NOT(ISERROR(SEARCH("НЕОДНОРОДНЫЕ",L74)))</formula>
    </cfRule>
  </conditionalFormatting>
  <conditionalFormatting sqref="L74:L75">
    <cfRule type="containsText" dxfId="116" priority="115" operator="containsText" text="НЕОДНОРОДНЫЕ">
      <formula>NOT(ISERROR(SEARCH("НЕОДНОРОДНЫЕ",L74)))</formula>
    </cfRule>
    <cfRule type="containsText" dxfId="115" priority="116" operator="containsText" text="ОДНОРОДНЫЕ">
      <formula>NOT(ISERROR(SEARCH("ОДНОРОДНЫЕ",L74)))</formula>
    </cfRule>
    <cfRule type="containsText" dxfId="114" priority="117" operator="containsText" text="НЕОДНОРОДНЫЕ">
      <formula>NOT(ISERROR(SEARCH("НЕОДНОРОДНЫЕ",L74)))</formula>
    </cfRule>
  </conditionalFormatting>
  <conditionalFormatting sqref="L70:L73">
    <cfRule type="containsText" dxfId="113" priority="112" operator="containsText" text="НЕ">
      <formula>NOT(ISERROR(SEARCH("НЕ",L70)))</formula>
    </cfRule>
    <cfRule type="containsText" dxfId="112" priority="113" operator="containsText" text="ОДНОРОДНЫЕ">
      <formula>NOT(ISERROR(SEARCH("ОДНОРОДНЫЕ",L70)))</formula>
    </cfRule>
    <cfRule type="containsText" dxfId="111" priority="114" operator="containsText" text="НЕОДНОРОДНЫЕ">
      <formula>NOT(ISERROR(SEARCH("НЕОДНОРОДНЫЕ",L70)))</formula>
    </cfRule>
  </conditionalFormatting>
  <conditionalFormatting sqref="L70:L73">
    <cfRule type="containsText" dxfId="110" priority="109" operator="containsText" text="НЕОДНОРОДНЫЕ">
      <formula>NOT(ISERROR(SEARCH("НЕОДНОРОДНЫЕ",L70)))</formula>
    </cfRule>
    <cfRule type="containsText" dxfId="109" priority="110" operator="containsText" text="ОДНОРОДНЫЕ">
      <formula>NOT(ISERROR(SEARCH("ОДНОРОДНЫЕ",L70)))</formula>
    </cfRule>
    <cfRule type="containsText" dxfId="108" priority="111" operator="containsText" text="НЕОДНОРОДНЫЕ">
      <formula>NOT(ISERROR(SEARCH("НЕОДНОРОДНЫЕ",L70)))</formula>
    </cfRule>
  </conditionalFormatting>
  <conditionalFormatting sqref="L67:L69">
    <cfRule type="containsText" dxfId="107" priority="106" operator="containsText" text="НЕ">
      <formula>NOT(ISERROR(SEARCH("НЕ",L67)))</formula>
    </cfRule>
    <cfRule type="containsText" dxfId="106" priority="107" operator="containsText" text="ОДНОРОДНЫЕ">
      <formula>NOT(ISERROR(SEARCH("ОДНОРОДНЫЕ",L67)))</formula>
    </cfRule>
    <cfRule type="containsText" dxfId="105" priority="108" operator="containsText" text="НЕОДНОРОДНЫЕ">
      <formula>NOT(ISERROR(SEARCH("НЕОДНОРОДНЫЕ",L67)))</formula>
    </cfRule>
  </conditionalFormatting>
  <conditionalFormatting sqref="L67:L69">
    <cfRule type="containsText" dxfId="104" priority="103" operator="containsText" text="НЕОДНОРОДНЫЕ">
      <formula>NOT(ISERROR(SEARCH("НЕОДНОРОДНЫЕ",L67)))</formula>
    </cfRule>
    <cfRule type="containsText" dxfId="103" priority="104" operator="containsText" text="ОДНОРОДНЫЕ">
      <formula>NOT(ISERROR(SEARCH("ОДНОРОДНЫЕ",L67)))</formula>
    </cfRule>
    <cfRule type="containsText" dxfId="102" priority="105" operator="containsText" text="НЕОДНОРОДНЫЕ">
      <formula>NOT(ISERROR(SEARCH("НЕОДНОРОДНЫЕ",L67)))</formula>
    </cfRule>
  </conditionalFormatting>
  <conditionalFormatting sqref="L65:L66">
    <cfRule type="containsText" dxfId="101" priority="100" operator="containsText" text="НЕ">
      <formula>NOT(ISERROR(SEARCH("НЕ",L65)))</formula>
    </cfRule>
    <cfRule type="containsText" dxfId="100" priority="101" operator="containsText" text="ОДНОРОДНЫЕ">
      <formula>NOT(ISERROR(SEARCH("ОДНОРОДНЫЕ",L65)))</formula>
    </cfRule>
    <cfRule type="containsText" dxfId="99" priority="102" operator="containsText" text="НЕОДНОРОДНЫЕ">
      <formula>NOT(ISERROR(SEARCH("НЕОДНОРОДНЫЕ",L65)))</formula>
    </cfRule>
  </conditionalFormatting>
  <conditionalFormatting sqref="L65:L66">
    <cfRule type="containsText" dxfId="98" priority="97" operator="containsText" text="НЕОДНОРОДНЫЕ">
      <formula>NOT(ISERROR(SEARCH("НЕОДНОРОДНЫЕ",L65)))</formula>
    </cfRule>
    <cfRule type="containsText" dxfId="97" priority="98" operator="containsText" text="ОДНОРОДНЫЕ">
      <formula>NOT(ISERROR(SEARCH("ОДНОРОДНЫЕ",L65)))</formula>
    </cfRule>
    <cfRule type="containsText" dxfId="96" priority="99" operator="containsText" text="НЕОДНОРОДНЫЕ">
      <formula>NOT(ISERROR(SEARCH("НЕОДНОРОДНЫЕ",L65)))</formula>
    </cfRule>
  </conditionalFormatting>
  <conditionalFormatting sqref="L61:L64">
    <cfRule type="containsText" dxfId="95" priority="94" operator="containsText" text="НЕ">
      <formula>NOT(ISERROR(SEARCH("НЕ",L61)))</formula>
    </cfRule>
    <cfRule type="containsText" dxfId="94" priority="95" operator="containsText" text="ОДНОРОДНЫЕ">
      <formula>NOT(ISERROR(SEARCH("ОДНОРОДНЫЕ",L61)))</formula>
    </cfRule>
    <cfRule type="containsText" dxfId="93" priority="96" operator="containsText" text="НЕОДНОРОДНЫЕ">
      <formula>NOT(ISERROR(SEARCH("НЕОДНОРОДНЫЕ",L61)))</formula>
    </cfRule>
  </conditionalFormatting>
  <conditionalFormatting sqref="L61:L64">
    <cfRule type="containsText" dxfId="92" priority="91" operator="containsText" text="НЕОДНОРОДНЫЕ">
      <formula>NOT(ISERROR(SEARCH("НЕОДНОРОДНЫЕ",L61)))</formula>
    </cfRule>
    <cfRule type="containsText" dxfId="91" priority="92" operator="containsText" text="ОДНОРОДНЫЕ">
      <formula>NOT(ISERROR(SEARCH("ОДНОРОДНЫЕ",L61)))</formula>
    </cfRule>
    <cfRule type="containsText" dxfId="90" priority="93" operator="containsText" text="НЕОДНОРОДНЫЕ">
      <formula>NOT(ISERROR(SEARCH("НЕОДНОРОДНЫЕ",L61)))</formula>
    </cfRule>
  </conditionalFormatting>
  <conditionalFormatting sqref="L58:L60">
    <cfRule type="containsText" dxfId="89" priority="88" operator="containsText" text="НЕ">
      <formula>NOT(ISERROR(SEARCH("НЕ",L58)))</formula>
    </cfRule>
    <cfRule type="containsText" dxfId="88" priority="89" operator="containsText" text="ОДНОРОДНЫЕ">
      <formula>NOT(ISERROR(SEARCH("ОДНОРОДНЫЕ",L58)))</formula>
    </cfRule>
    <cfRule type="containsText" dxfId="87" priority="90" operator="containsText" text="НЕОДНОРОДНЫЕ">
      <formula>NOT(ISERROR(SEARCH("НЕОДНОРОДНЫЕ",L58)))</formula>
    </cfRule>
  </conditionalFormatting>
  <conditionalFormatting sqref="L58:L60">
    <cfRule type="containsText" dxfId="86" priority="85" operator="containsText" text="НЕОДНОРОДНЫЕ">
      <formula>NOT(ISERROR(SEARCH("НЕОДНОРОДНЫЕ",L58)))</formula>
    </cfRule>
    <cfRule type="containsText" dxfId="85" priority="86" operator="containsText" text="ОДНОРОДНЫЕ">
      <formula>NOT(ISERROR(SEARCH("ОДНОРОДНЫЕ",L58)))</formula>
    </cfRule>
    <cfRule type="containsText" dxfId="84" priority="87" operator="containsText" text="НЕОДНОРОДНЫЕ">
      <formula>NOT(ISERROR(SEARCH("НЕОДНОРОДНЫЕ",L58)))</formula>
    </cfRule>
  </conditionalFormatting>
  <conditionalFormatting sqref="L56:L57">
    <cfRule type="containsText" dxfId="83" priority="82" operator="containsText" text="НЕ">
      <formula>NOT(ISERROR(SEARCH("НЕ",L56)))</formula>
    </cfRule>
    <cfRule type="containsText" dxfId="82" priority="83" operator="containsText" text="ОДНОРОДНЫЕ">
      <formula>NOT(ISERROR(SEARCH("ОДНОРОДНЫЕ",L56)))</formula>
    </cfRule>
    <cfRule type="containsText" dxfId="81" priority="84" operator="containsText" text="НЕОДНОРОДНЫЕ">
      <formula>NOT(ISERROR(SEARCH("НЕОДНОРОДНЫЕ",L56)))</formula>
    </cfRule>
  </conditionalFormatting>
  <conditionalFormatting sqref="L56:L57">
    <cfRule type="containsText" dxfId="80" priority="79" operator="containsText" text="НЕОДНОРОДНЫЕ">
      <formula>NOT(ISERROR(SEARCH("НЕОДНОРОДНЫЕ",L56)))</formula>
    </cfRule>
    <cfRule type="containsText" dxfId="79" priority="80" operator="containsText" text="ОДНОРОДНЫЕ">
      <formula>NOT(ISERROR(SEARCH("ОДНОРОДНЫЕ",L56)))</formula>
    </cfRule>
    <cfRule type="containsText" dxfId="78" priority="81" operator="containsText" text="НЕОДНОРОДНЫЕ">
      <formula>NOT(ISERROR(SEARCH("НЕОДНОРОДНЫЕ",L56)))</formula>
    </cfRule>
  </conditionalFormatting>
  <conditionalFormatting sqref="L35:L37 L55">
    <cfRule type="containsText" dxfId="77" priority="76" operator="containsText" text="НЕ">
      <formula>NOT(ISERROR(SEARCH("НЕ",L35)))</formula>
    </cfRule>
    <cfRule type="containsText" dxfId="76" priority="77" operator="containsText" text="ОДНОРОДНЫЕ">
      <formula>NOT(ISERROR(SEARCH("ОДНОРОДНЫЕ",L35)))</formula>
    </cfRule>
    <cfRule type="containsText" dxfId="75" priority="78" operator="containsText" text="НЕОДНОРОДНЫЕ">
      <formula>NOT(ISERROR(SEARCH("НЕОДНОРОДНЫЕ",L35)))</formula>
    </cfRule>
  </conditionalFormatting>
  <conditionalFormatting sqref="L35:L37 L55">
    <cfRule type="containsText" dxfId="74" priority="73" operator="containsText" text="НЕОДНОРОДНЫЕ">
      <formula>NOT(ISERROR(SEARCH("НЕОДНОРОДНЫЕ",L35)))</formula>
    </cfRule>
    <cfRule type="containsText" dxfId="73" priority="74" operator="containsText" text="ОДНОРОДНЫЕ">
      <formula>NOT(ISERROR(SEARCH("ОДНОРОДНЫЕ",L35)))</formula>
    </cfRule>
    <cfRule type="containsText" dxfId="72" priority="75" operator="containsText" text="НЕОДНОРОДНЫЕ">
      <formula>NOT(ISERROR(SEARCH("НЕОДНОРОДНЫЕ",L35)))</formula>
    </cfRule>
  </conditionalFormatting>
  <conditionalFormatting sqref="L32:L34">
    <cfRule type="containsText" dxfId="71" priority="70" operator="containsText" text="НЕ">
      <formula>NOT(ISERROR(SEARCH("НЕ",L32)))</formula>
    </cfRule>
    <cfRule type="containsText" dxfId="70" priority="71" operator="containsText" text="ОДНОРОДНЫЕ">
      <formula>NOT(ISERROR(SEARCH("ОДНОРОДНЫЕ",L32)))</formula>
    </cfRule>
    <cfRule type="containsText" dxfId="69" priority="72" operator="containsText" text="НЕОДНОРОДНЫЕ">
      <formula>NOT(ISERROR(SEARCH("НЕОДНОРОДНЫЕ",L32)))</formula>
    </cfRule>
  </conditionalFormatting>
  <conditionalFormatting sqref="L32:L34">
    <cfRule type="containsText" dxfId="68" priority="67" operator="containsText" text="НЕОДНОРОДНЫЕ">
      <formula>NOT(ISERROR(SEARCH("НЕОДНОРОДНЫЕ",L32)))</formula>
    </cfRule>
    <cfRule type="containsText" dxfId="67" priority="68" operator="containsText" text="ОДНОРОДНЫЕ">
      <formula>NOT(ISERROR(SEARCH("ОДНОРОДНЫЕ",L32)))</formula>
    </cfRule>
    <cfRule type="containsText" dxfId="66" priority="69" operator="containsText" text="НЕОДНОРОДНЫЕ">
      <formula>NOT(ISERROR(SEARCH("НЕОДНОРОДНЫЕ",L32)))</formula>
    </cfRule>
  </conditionalFormatting>
  <conditionalFormatting sqref="L30:L31">
    <cfRule type="containsText" dxfId="65" priority="64" operator="containsText" text="НЕ">
      <formula>NOT(ISERROR(SEARCH("НЕ",L30)))</formula>
    </cfRule>
    <cfRule type="containsText" dxfId="64" priority="65" operator="containsText" text="ОДНОРОДНЫЕ">
      <formula>NOT(ISERROR(SEARCH("ОДНОРОДНЫЕ",L30)))</formula>
    </cfRule>
    <cfRule type="containsText" dxfId="63" priority="66" operator="containsText" text="НЕОДНОРОДНЫЕ">
      <formula>NOT(ISERROR(SEARCH("НЕОДНОРОДНЫЕ",L30)))</formula>
    </cfRule>
  </conditionalFormatting>
  <conditionalFormatting sqref="L30:L31">
    <cfRule type="containsText" dxfId="62" priority="61" operator="containsText" text="НЕОДНОРОДНЫЕ">
      <formula>NOT(ISERROR(SEARCH("НЕОДНОРОДНЫЕ",L30)))</formula>
    </cfRule>
    <cfRule type="containsText" dxfId="61" priority="62" operator="containsText" text="ОДНОРОДНЫЕ">
      <formula>NOT(ISERROR(SEARCH("ОДНОРОДНЫЕ",L30)))</formula>
    </cfRule>
    <cfRule type="containsText" dxfId="60" priority="63" operator="containsText" text="НЕОДНОРОДНЫЕ">
      <formula>NOT(ISERROR(SEARCH("НЕОДНОРОДНЫЕ",L30)))</formula>
    </cfRule>
  </conditionalFormatting>
  <conditionalFormatting sqref="L26:L29">
    <cfRule type="containsText" dxfId="59" priority="58" operator="containsText" text="НЕ">
      <formula>NOT(ISERROR(SEARCH("НЕ",L26)))</formula>
    </cfRule>
    <cfRule type="containsText" dxfId="58" priority="59" operator="containsText" text="ОДНОРОДНЫЕ">
      <formula>NOT(ISERROR(SEARCH("ОДНОРОДНЫЕ",L26)))</formula>
    </cfRule>
    <cfRule type="containsText" dxfId="57" priority="60" operator="containsText" text="НЕОДНОРОДНЫЕ">
      <formula>NOT(ISERROR(SEARCH("НЕОДНОРОДНЫЕ",L26)))</formula>
    </cfRule>
  </conditionalFormatting>
  <conditionalFormatting sqref="L26:L29">
    <cfRule type="containsText" dxfId="56" priority="55" operator="containsText" text="НЕОДНОРОДНЫЕ">
      <formula>NOT(ISERROR(SEARCH("НЕОДНОРОДНЫЕ",L26)))</formula>
    </cfRule>
    <cfRule type="containsText" dxfId="55" priority="56" operator="containsText" text="ОДНОРОДНЫЕ">
      <formula>NOT(ISERROR(SEARCH("ОДНОРОДНЫЕ",L26)))</formula>
    </cfRule>
    <cfRule type="containsText" dxfId="54" priority="57" operator="containsText" text="НЕОДНОРОДНЫЕ">
      <formula>NOT(ISERROR(SEARCH("НЕОДНОРОДНЫЕ",L26)))</formula>
    </cfRule>
  </conditionalFormatting>
  <conditionalFormatting sqref="L23:L25">
    <cfRule type="containsText" dxfId="53" priority="52" operator="containsText" text="НЕ">
      <formula>NOT(ISERROR(SEARCH("НЕ",L23)))</formula>
    </cfRule>
    <cfRule type="containsText" dxfId="52" priority="53" operator="containsText" text="ОДНОРОДНЫЕ">
      <formula>NOT(ISERROR(SEARCH("ОДНОРОДНЫЕ",L23)))</formula>
    </cfRule>
    <cfRule type="containsText" dxfId="51" priority="54" operator="containsText" text="НЕОДНОРОДНЫЕ">
      <formula>NOT(ISERROR(SEARCH("НЕОДНОРОДНЫЕ",L23)))</formula>
    </cfRule>
  </conditionalFormatting>
  <conditionalFormatting sqref="L23:L25">
    <cfRule type="containsText" dxfId="50" priority="49" operator="containsText" text="НЕОДНОРОДНЫЕ">
      <formula>NOT(ISERROR(SEARCH("НЕОДНОРОДНЫЕ",L23)))</formula>
    </cfRule>
    <cfRule type="containsText" dxfId="49" priority="50" operator="containsText" text="ОДНОРОДНЫЕ">
      <formula>NOT(ISERROR(SEARCH("ОДНОРОДНЫЕ",L23)))</formula>
    </cfRule>
    <cfRule type="containsText" dxfId="48" priority="51" operator="containsText" text="НЕОДНОРОДНЫЕ">
      <formula>NOT(ISERROR(SEARCH("НЕОДНОРОДНЫЕ",L23)))</formula>
    </cfRule>
  </conditionalFormatting>
  <conditionalFormatting sqref="L21:L22">
    <cfRule type="containsText" dxfId="47" priority="46" operator="containsText" text="НЕ">
      <formula>NOT(ISERROR(SEARCH("НЕ",L21)))</formula>
    </cfRule>
    <cfRule type="containsText" dxfId="46" priority="47" operator="containsText" text="ОДНОРОДНЫЕ">
      <formula>NOT(ISERROR(SEARCH("ОДНОРОДНЫЕ",L21)))</formula>
    </cfRule>
    <cfRule type="containsText" dxfId="45" priority="48" operator="containsText" text="НЕОДНОРОДНЫЕ">
      <formula>NOT(ISERROR(SEARCH("НЕОДНОРОДНЫЕ",L21)))</formula>
    </cfRule>
  </conditionalFormatting>
  <conditionalFormatting sqref="L21:L22">
    <cfRule type="containsText" dxfId="44" priority="43" operator="containsText" text="НЕОДНОРОДНЫЕ">
      <formula>NOT(ISERROR(SEARCH("НЕОДНОРОДНЫЕ",L21)))</formula>
    </cfRule>
    <cfRule type="containsText" dxfId="43" priority="44" operator="containsText" text="ОДНОРОДНЫЕ">
      <formula>NOT(ISERROR(SEARCH("ОДНОРОДНЫЕ",L21)))</formula>
    </cfRule>
    <cfRule type="containsText" dxfId="42" priority="45" operator="containsText" text="НЕОДНОРОДНЫЕ">
      <formula>NOT(ISERROR(SEARCH("НЕОДНОРОДНЫЕ",L21)))</formula>
    </cfRule>
  </conditionalFormatting>
  <conditionalFormatting sqref="L53:L54">
    <cfRule type="containsText" dxfId="41" priority="40" operator="containsText" text="НЕ">
      <formula>NOT(ISERROR(SEARCH("НЕ",L53)))</formula>
    </cfRule>
    <cfRule type="containsText" dxfId="40" priority="41" operator="containsText" text="ОДНОРОДНЫЕ">
      <formula>NOT(ISERROR(SEARCH("ОДНОРОДНЫЕ",L53)))</formula>
    </cfRule>
    <cfRule type="containsText" dxfId="39" priority="42" operator="containsText" text="НЕОДНОРОДНЫЕ">
      <formula>NOT(ISERROR(SEARCH("НЕОДНОРОДНЫЕ",L53)))</formula>
    </cfRule>
  </conditionalFormatting>
  <conditionalFormatting sqref="L53:L54">
    <cfRule type="containsText" dxfId="38" priority="37" operator="containsText" text="НЕОДНОРОДНЫЕ">
      <formula>NOT(ISERROR(SEARCH("НЕОДНОРОДНЫЕ",L53)))</formula>
    </cfRule>
    <cfRule type="containsText" dxfId="37" priority="38" operator="containsText" text="ОДНОРОДНЫЕ">
      <formula>NOT(ISERROR(SEARCH("ОДНОРОДНЫЕ",L53)))</formula>
    </cfRule>
    <cfRule type="containsText" dxfId="36" priority="39" operator="containsText" text="НЕОДНОРОДНЫЕ">
      <formula>NOT(ISERROR(SEARCH("НЕОДНОРОДНЫЕ",L53)))</formula>
    </cfRule>
  </conditionalFormatting>
  <conditionalFormatting sqref="L50:L52">
    <cfRule type="containsText" dxfId="35" priority="34" operator="containsText" text="НЕ">
      <formula>NOT(ISERROR(SEARCH("НЕ",L50)))</formula>
    </cfRule>
    <cfRule type="containsText" dxfId="34" priority="35" operator="containsText" text="ОДНОРОДНЫЕ">
      <formula>NOT(ISERROR(SEARCH("ОДНОРОДНЫЕ",L50)))</formula>
    </cfRule>
    <cfRule type="containsText" dxfId="33" priority="36" operator="containsText" text="НЕОДНОРОДНЫЕ">
      <formula>NOT(ISERROR(SEARCH("НЕОДНОРОДНЫЕ",L50)))</formula>
    </cfRule>
  </conditionalFormatting>
  <conditionalFormatting sqref="L50:L52">
    <cfRule type="containsText" dxfId="32" priority="31" operator="containsText" text="НЕОДНОРОДНЫЕ">
      <formula>NOT(ISERROR(SEARCH("НЕОДНОРОДНЫЕ",L50)))</formula>
    </cfRule>
    <cfRule type="containsText" dxfId="31" priority="32" operator="containsText" text="ОДНОРОДНЫЕ">
      <formula>NOT(ISERROR(SEARCH("ОДНОРОДНЫЕ",L50)))</formula>
    </cfRule>
    <cfRule type="containsText" dxfId="30" priority="33" operator="containsText" text="НЕОДНОРОДНЫЕ">
      <formula>NOT(ISERROR(SEARCH("НЕОДНОРОДНЫЕ",L50)))</formula>
    </cfRule>
  </conditionalFormatting>
  <conditionalFormatting sqref="L48:L49">
    <cfRule type="containsText" dxfId="29" priority="28" operator="containsText" text="НЕ">
      <formula>NOT(ISERROR(SEARCH("НЕ",L48)))</formula>
    </cfRule>
    <cfRule type="containsText" dxfId="28" priority="29" operator="containsText" text="ОДНОРОДНЫЕ">
      <formula>NOT(ISERROR(SEARCH("ОДНОРОДНЫЕ",L48)))</formula>
    </cfRule>
    <cfRule type="containsText" dxfId="27" priority="30" operator="containsText" text="НЕОДНОРОДНЫЕ">
      <formula>NOT(ISERROR(SEARCH("НЕОДНОРОДНЫЕ",L48)))</formula>
    </cfRule>
  </conditionalFormatting>
  <conditionalFormatting sqref="L48:L49">
    <cfRule type="containsText" dxfId="26" priority="25" operator="containsText" text="НЕОДНОРОДНЫЕ">
      <formula>NOT(ISERROR(SEARCH("НЕОДНОРОДНЫЕ",L48)))</formula>
    </cfRule>
    <cfRule type="containsText" dxfId="25" priority="26" operator="containsText" text="ОДНОРОДНЫЕ">
      <formula>NOT(ISERROR(SEARCH("ОДНОРОДНЫЕ",L48)))</formula>
    </cfRule>
    <cfRule type="containsText" dxfId="24" priority="27" operator="containsText" text="НЕОДНОРОДНЫЕ">
      <formula>NOT(ISERROR(SEARCH("НЕОДНОРОДНЫЕ",L48)))</formula>
    </cfRule>
  </conditionalFormatting>
  <conditionalFormatting sqref="L44:L47">
    <cfRule type="containsText" dxfId="23" priority="22" operator="containsText" text="НЕ">
      <formula>NOT(ISERROR(SEARCH("НЕ",L44)))</formula>
    </cfRule>
    <cfRule type="containsText" dxfId="22" priority="23" operator="containsText" text="ОДНОРОДНЫЕ">
      <formula>NOT(ISERROR(SEARCH("ОДНОРОДНЫЕ",L44)))</formula>
    </cfRule>
    <cfRule type="containsText" dxfId="21" priority="24" operator="containsText" text="НЕОДНОРОДНЫЕ">
      <formula>NOT(ISERROR(SEARCH("НЕОДНОРОДНЫЕ",L44)))</formula>
    </cfRule>
  </conditionalFormatting>
  <conditionalFormatting sqref="L44:L47">
    <cfRule type="containsText" dxfId="20" priority="19" operator="containsText" text="НЕОДНОРОДНЫЕ">
      <formula>NOT(ISERROR(SEARCH("НЕОДНОРОДНЫЕ",L44)))</formula>
    </cfRule>
    <cfRule type="containsText" dxfId="19" priority="20" operator="containsText" text="ОДНОРОДНЫЕ">
      <formula>NOT(ISERROR(SEARCH("ОДНОРОДНЫЕ",L44)))</formula>
    </cfRule>
    <cfRule type="containsText" dxfId="18" priority="21" operator="containsText" text="НЕОДНОРОДНЫЕ">
      <formula>NOT(ISERROR(SEARCH("НЕОДНОРОДНЫЕ",L44)))</formula>
    </cfRule>
  </conditionalFormatting>
  <conditionalFormatting sqref="L41:L43">
    <cfRule type="containsText" dxfId="17" priority="16" operator="containsText" text="НЕ">
      <formula>NOT(ISERROR(SEARCH("НЕ",L41)))</formula>
    </cfRule>
    <cfRule type="containsText" dxfId="16" priority="17" operator="containsText" text="ОДНОРОДНЫЕ">
      <formula>NOT(ISERROR(SEARCH("ОДНОРОДНЫЕ",L41)))</formula>
    </cfRule>
    <cfRule type="containsText" dxfId="15" priority="18" operator="containsText" text="НЕОДНОРОДНЫЕ">
      <formula>NOT(ISERROR(SEARCH("НЕОДНОРОДНЫЕ",L41)))</formula>
    </cfRule>
  </conditionalFormatting>
  <conditionalFormatting sqref="L41:L43">
    <cfRule type="containsText" dxfId="14" priority="13" operator="containsText" text="НЕОДНОРОДНЫЕ">
      <formula>NOT(ISERROR(SEARCH("НЕОДНОРОДНЫЕ",L41)))</formula>
    </cfRule>
    <cfRule type="containsText" dxfId="13" priority="14" operator="containsText" text="ОДНОРОДНЫЕ">
      <formula>NOT(ISERROR(SEARCH("ОДНОРОДНЫЕ",L41)))</formula>
    </cfRule>
    <cfRule type="containsText" dxfId="12" priority="15" operator="containsText" text="НЕОДНОРОДНЫЕ">
      <formula>NOT(ISERROR(SEARCH("НЕОДНОРОДНЫЕ",L41)))</formula>
    </cfRule>
  </conditionalFormatting>
  <conditionalFormatting sqref="L39:L40">
    <cfRule type="containsText" dxfId="11" priority="10" operator="containsText" text="НЕ">
      <formula>NOT(ISERROR(SEARCH("НЕ",L39)))</formula>
    </cfRule>
    <cfRule type="containsText" dxfId="10" priority="11" operator="containsText" text="ОДНОРОДНЫЕ">
      <formula>NOT(ISERROR(SEARCH("ОДНОРОДНЫЕ",L39)))</formula>
    </cfRule>
    <cfRule type="containsText" dxfId="9" priority="12" operator="containsText" text="НЕОДНОРОДНЫЕ">
      <formula>NOT(ISERROR(SEARCH("НЕОДНОРОДНЫЕ",L39)))</formula>
    </cfRule>
  </conditionalFormatting>
  <conditionalFormatting sqref="L39:L40">
    <cfRule type="containsText" dxfId="8" priority="7" operator="containsText" text="НЕОДНОРОДНЫЕ">
      <formula>NOT(ISERROR(SEARCH("НЕОДНОРОДНЫЕ",L39)))</formula>
    </cfRule>
    <cfRule type="containsText" dxfId="7" priority="8" operator="containsText" text="ОДНОРОДНЫЕ">
      <formula>NOT(ISERROR(SEARCH("ОДНОРОДНЫЕ",L39)))</formula>
    </cfRule>
    <cfRule type="containsText" dxfId="6" priority="9" operator="containsText" text="НЕОДНОРОДНЫЕ">
      <formula>NOT(ISERROR(SEARCH("НЕОДНОРОДНЫЕ",L39)))</formula>
    </cfRule>
  </conditionalFormatting>
  <conditionalFormatting sqref="L38">
    <cfRule type="containsText" dxfId="5" priority="4" operator="containsText" text="НЕ">
      <formula>NOT(ISERROR(SEARCH("НЕ",L38)))</formula>
    </cfRule>
    <cfRule type="containsText" dxfId="4" priority="5" operator="containsText" text="ОДНОРОДНЫЕ">
      <formula>NOT(ISERROR(SEARCH("ОДНОРОДНЫЕ",L38)))</formula>
    </cfRule>
    <cfRule type="containsText" dxfId="3" priority="6" operator="containsText" text="НЕОДНОРОДНЫЕ">
      <formula>NOT(ISERROR(SEARCH("НЕОДНОРОДНЫЕ",L38)))</formula>
    </cfRule>
  </conditionalFormatting>
  <conditionalFormatting sqref="L38">
    <cfRule type="containsText" dxfId="2" priority="1" operator="containsText" text="НЕОДНОРОДНЫЕ">
      <formula>NOT(ISERROR(SEARCH("НЕОДНОРОДНЫЕ",L38)))</formula>
    </cfRule>
    <cfRule type="containsText" dxfId="1" priority="2" operator="containsText" text="ОДНОРОДНЫЕ">
      <formula>NOT(ISERROR(SEARCH("ОДНОРОДНЫЕ",L38)))</formula>
    </cfRule>
    <cfRule type="containsText" dxfId="0" priority="3" operator="containsText" text="НЕОДНОРОДНЫЕ">
      <formula>NOT(ISERROR(SEARCH("НЕОДНОРОДНЫЕ",L38)))</formula>
    </cfRule>
  </conditionalFormatting>
  <pageMargins left="0.31496062992125984" right="0.19685039370078741" top="0.35433070866141736" bottom="0.35433070866141736" header="0.11811023622047245" footer="0.11811023622047245"/>
  <pageSetup paperSize="9"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2024-11-11T06:38:44Z</dcterms:modified>
</cp:coreProperties>
</file>