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0" i="1" l="1"/>
  <c r="J20" i="1"/>
  <c r="G21" i="1" l="1"/>
  <c r="F21" i="1"/>
  <c r="E21" i="1"/>
  <c r="L20" i="1"/>
  <c r="K20" i="1"/>
  <c r="M20" i="1" l="1"/>
  <c r="N20" i="1" s="1"/>
  <c r="C17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<sst xmlns="http://schemas.openxmlformats.org/spreadsheetml/2006/main" count="43" uniqueCount="39">
  <si>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</si>
  <si>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</si>
  <si>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</si>
  <si>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</si>
  <si>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</si>
  <si>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</si>
  <si>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</si>
  <si>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</si>
  <si>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</si>
  <si>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</si>
  <si>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</si>
  <si>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</si>
  <si>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</si>
  <si>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</si>
  <si>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</si>
  <si>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</si>
  <si>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</si>
  <si>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</si>
  <si>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</si>
  <si>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</si>
  <si>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</si>
  <si>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</si>
  <si>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</si>
  <si>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</si>
  <si>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</si>
  <si>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</si>
  <si>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</si>
  <si>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</si>
  <si>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</si>
  <si>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мес.</t>
  </si>
  <si>
    <t>путем запроса котировок в электронной форме</t>
  </si>
  <si>
    <t>Оказание услуг по сопровождению Электронного периодического справочника «Система Гарант», с предоставлением бесплатной информационно технической поддержки (оптимизации, модернизации, адаптации, актуализации, восстановления работоспособности)</t>
  </si>
  <si>
    <t>211-24</t>
  </si>
  <si>
    <t>КП вх.2910 от 20.11.2024</t>
  </si>
  <si>
    <t>КП вх.2911 от 20.11.2024</t>
  </si>
  <si>
    <t>КП вх.2912 от 20.11.2024</t>
  </si>
  <si>
    <t>Начальная (максимальная) цена договора устанавливается в размере 388200 руб. (триста восемьдесят восемь тысяч двести рублей 00 копеек)</t>
  </si>
  <si>
    <t xml:space="preserve">на оказание услуг по сопровождению Электронного периодического справочника «Система Гарант» с предоставлением бесплатной </t>
  </si>
  <si>
    <t xml:space="preserve">информационно технической поддержки (оптимизации, модернизации, адаптации, актуализации, восстановления работоспособности)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</si>
</sst>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5" zoomScaleNormal="85" zoomScalePageLayoutView="70" workbookViewId="0">
      <selection activeCell="T11" sqref="T11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9" style="2" customWidth="1"/>
    <col min="15" max="15" width="17.425781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7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7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7" t="s">
        <v>37</v>
      </c>
    </row>
    <row r="4" spans="1:15" x14ac:dyDescent="0.25">
      <c r="A4" s="20"/>
      <c r="B4" s="20"/>
      <c r="C4" s="20"/>
      <c r="D4" s="20"/>
      <c r="E4" s="4"/>
      <c r="F4" s="4"/>
      <c r="G4" s="4"/>
      <c r="H4" s="4"/>
      <c r="I4" s="4"/>
      <c r="J4" s="4"/>
      <c r="K4" s="20"/>
      <c r="L4" s="20"/>
      <c r="M4" s="20"/>
      <c r="N4" s="20"/>
      <c r="O4" s="17" t="s">
        <v>38</v>
      </c>
    </row>
    <row r="5" spans="1:15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7" t="s">
        <v>30</v>
      </c>
    </row>
    <row r="6" spans="1:15" hidden="1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7"/>
    </row>
    <row r="7" spans="1:15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17" t="s">
        <v>32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7" t="s">
        <v>16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21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23" t="s">
        <v>17</v>
      </c>
      <c r="K10" s="23"/>
      <c r="L10" s="23"/>
      <c r="M10" s="23"/>
      <c r="N10" s="23"/>
      <c r="O10" s="23"/>
    </row>
    <row r="11" spans="1:15" s="6" customForma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9"/>
      <c r="M11" s="9"/>
      <c r="N11" s="9"/>
      <c r="O11" s="4"/>
    </row>
    <row r="12" spans="1:15" s="6" customFormat="1" ht="28.9" customHeight="1" x14ac:dyDescent="0.25">
      <c r="A12" s="9"/>
      <c r="B12" s="9"/>
      <c r="C12" s="9"/>
      <c r="D12" s="9"/>
      <c r="E12" s="4"/>
      <c r="F12" s="4"/>
      <c r="G12" s="4"/>
      <c r="H12" s="4"/>
      <c r="I12" s="4"/>
      <c r="J12" s="24" t="s">
        <v>20</v>
      </c>
      <c r="K12" s="24"/>
      <c r="L12" s="24"/>
      <c r="M12" s="24"/>
      <c r="N12" s="9"/>
      <c r="O12" s="4" t="s">
        <v>18</v>
      </c>
    </row>
    <row r="13" spans="1:15" x14ac:dyDescent="0.25">
      <c r="A13" s="9"/>
      <c r="B13" s="9"/>
      <c r="C13" s="9"/>
      <c r="D13" s="9"/>
      <c r="E13" s="4"/>
      <c r="F13" s="4"/>
      <c r="G13" s="4"/>
      <c r="H13" s="4"/>
      <c r="I13" s="4"/>
      <c r="J13" s="4"/>
      <c r="K13" s="9"/>
      <c r="L13" s="9"/>
      <c r="M13" s="9"/>
      <c r="N13" s="9"/>
      <c r="O13" s="4"/>
    </row>
    <row r="14" spans="1:15" x14ac:dyDescent="0.25">
      <c r="A14" s="9"/>
      <c r="B14" s="24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"/>
    </row>
    <row r="15" spans="1:15" hidden="1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x14ac:dyDescent="0.25">
      <c r="A16" s="9"/>
      <c r="B16" s="9"/>
      <c r="C16" s="9"/>
      <c r="D16" s="9"/>
      <c r="E16" s="4"/>
      <c r="F16" s="4"/>
      <c r="G16" s="4"/>
      <c r="H16" s="4"/>
      <c r="I16" s="4"/>
      <c r="J16" s="4"/>
      <c r="K16" s="9"/>
      <c r="L16" s="9"/>
      <c r="M16" s="9"/>
      <c r="N16" s="9"/>
      <c r="O16" s="4"/>
    </row>
    <row r="17" spans="1:15" s="5" customFormat="1" ht="30" x14ac:dyDescent="0.25">
      <c r="A17" s="29" t="s">
        <v>14</v>
      </c>
      <c r="B17" s="30"/>
      <c r="C17" s="31">
        <f>SUMIF(O20,"&gt;0")</f>
        <v>388200</v>
      </c>
      <c r="D17" s="30"/>
      <c r="E17" s="19" t="s">
        <v>33</v>
      </c>
      <c r="F17" s="21" t="s">
        <v>34</v>
      </c>
      <c r="G17" s="21" t="s">
        <v>35</v>
      </c>
      <c r="H17" s="11"/>
      <c r="I17" s="11"/>
      <c r="J17" s="12"/>
      <c r="K17" s="13"/>
      <c r="L17" s="13"/>
      <c r="M17" s="13"/>
      <c r="N17" s="13"/>
      <c r="O17" s="12"/>
    </row>
    <row r="18" spans="1:15" s="5" customFormat="1" x14ac:dyDescent="0.25">
      <c r="A18" s="22" t="s">
        <v>0</v>
      </c>
      <c r="B18" s="22" t="s">
        <v>1</v>
      </c>
      <c r="C18" s="22" t="s">
        <v>2</v>
      </c>
      <c r="D18" s="22"/>
      <c r="E18" s="19" t="s">
        <v>5</v>
      </c>
      <c r="F18" s="19" t="s">
        <v>7</v>
      </c>
      <c r="G18" s="19" t="s">
        <v>8</v>
      </c>
      <c r="H18" s="12" t="s">
        <v>22</v>
      </c>
      <c r="I18" s="12" t="s">
        <v>23</v>
      </c>
      <c r="J18" s="32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28" t="s">
        <v>10</v>
      </c>
    </row>
    <row r="19" spans="1:15" s="5" customFormat="1" ht="30" x14ac:dyDescent="0.25">
      <c r="A19" s="22"/>
      <c r="B19" s="22"/>
      <c r="C19" s="13" t="s">
        <v>3</v>
      </c>
      <c r="D19" s="13" t="s">
        <v>4</v>
      </c>
      <c r="E19" s="19" t="s">
        <v>6</v>
      </c>
      <c r="F19" s="19" t="s">
        <v>6</v>
      </c>
      <c r="G19" s="19" t="s">
        <v>6</v>
      </c>
      <c r="H19" s="12" t="s">
        <v>6</v>
      </c>
      <c r="I19" s="12" t="s">
        <v>6</v>
      </c>
      <c r="J19" s="33"/>
      <c r="K19" s="22"/>
      <c r="L19" s="22"/>
      <c r="M19" s="22"/>
      <c r="N19" s="22"/>
      <c r="O19" s="28"/>
    </row>
    <row r="20" spans="1:15" s="5" customFormat="1" ht="195" x14ac:dyDescent="0.25">
      <c r="A20" s="13">
        <v>1</v>
      </c>
      <c r="B20" s="18" t="s">
        <v>31</v>
      </c>
      <c r="C20" s="13" t="s">
        <v>29</v>
      </c>
      <c r="D20" s="14">
        <v>12</v>
      </c>
      <c r="E20" s="19">
        <v>29115</v>
      </c>
      <c r="F20" s="19">
        <v>35585</v>
      </c>
      <c r="G20" s="19">
        <v>32350</v>
      </c>
      <c r="H20" s="12"/>
      <c r="I20" s="12"/>
      <c r="J20" s="12">
        <f>ROUND(AVERAGE(E20:G20),2)</f>
        <v>32350</v>
      </c>
      <c r="K20" s="13">
        <f t="shared" ref="K20" si="0">COUNT(E20:I20)</f>
        <v>3</v>
      </c>
      <c r="L20" s="13">
        <f t="shared" ref="L20" si="1">STDEV(E20:I20)</f>
        <v>3235</v>
      </c>
      <c r="M20" s="13">
        <f t="shared" ref="M20" si="2">L20/J20*100</f>
        <v>10</v>
      </c>
      <c r="N20" s="13" t="str">
        <f t="shared" ref="N20" si="3">IF(M20&lt;33,"ОДНОРОДНЫЕ","НЕОДНОРОДНЫЕ")</f>
        <v>ОДНОРОДНЫЕ</v>
      </c>
      <c r="O20" s="12">
        <f>D20*J20</f>
        <v>388200</v>
      </c>
    </row>
    <row r="21" spans="1:15" s="5" customFormat="1" x14ac:dyDescent="0.25">
      <c r="A21" s="13"/>
      <c r="B21" s="15" t="s">
        <v>25</v>
      </c>
      <c r="C21" s="13"/>
      <c r="D21" s="16"/>
      <c r="E21" s="12">
        <f>D20*E20</f>
        <v>349380</v>
      </c>
      <c r="F21" s="12">
        <f>D20*F20</f>
        <v>427020</v>
      </c>
      <c r="G21" s="12">
        <f>D20*G20</f>
        <v>388200</v>
      </c>
      <c r="H21" s="12"/>
      <c r="I21" s="12"/>
      <c r="J21" s="12"/>
      <c r="K21" s="13"/>
      <c r="L21" s="13"/>
      <c r="M21" s="13"/>
      <c r="N21" s="13"/>
      <c r="O21" s="12"/>
    </row>
    <row r="22" spans="1:15" s="6" customFormat="1" x14ac:dyDescent="0.25">
      <c r="A22" s="9"/>
      <c r="B22" s="9"/>
      <c r="C22" s="9"/>
      <c r="D22" s="9"/>
      <c r="E22" s="4"/>
      <c r="F22" s="4"/>
      <c r="G22" s="4"/>
      <c r="H22" s="4"/>
      <c r="I22" s="4"/>
      <c r="J22" s="4"/>
      <c r="K22" s="9"/>
      <c r="L22" s="9"/>
      <c r="M22" s="9"/>
      <c r="N22" s="9"/>
      <c r="O22" s="4"/>
    </row>
    <row r="23" spans="1:15" s="10" customFormat="1" x14ac:dyDescent="0.25">
      <c r="A23" s="26" t="s">
        <v>26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10" customFormat="1" x14ac:dyDescent="0.25">
      <c r="A24" s="26" t="s">
        <v>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10" customForma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10" customFormat="1" x14ac:dyDescent="0.25">
      <c r="A26" s="25" t="s">
        <v>36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</sheetData>
  <mergeCells count="18">
    <mergeCell ref="A26:O26"/>
    <mergeCell ref="B14:N14"/>
    <mergeCell ref="A23:O23"/>
    <mergeCell ref="A24:O24"/>
    <mergeCell ref="A25:O25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J10:O10"/>
    <mergeCell ref="C18:D18"/>
    <mergeCell ref="J12:M12"/>
  </mergeCells>
  <conditionalFormatting sqref="N21">
    <cfRule type="containsText" dxfId="11" priority="10" operator="containsText" text="НЕ">
      <formula>NOT(ISERROR(SEARCH("НЕ",N21)))</formula>
    </cfRule>
    <cfRule type="containsText" dxfId="10" priority="11" operator="containsText" text="ОДНОРОДНЫЕ">
      <formula>NOT(ISERROR(SEARCH("ОДНОРОДНЫЕ",N21)))</formula>
    </cfRule>
    <cfRule type="containsText" dxfId="9" priority="12" operator="containsText" text="НЕОДНОРОДНЫЕ">
      <formula>NOT(ISERROR(SEARCH("НЕОДНОРОДНЫЕ",N21)))</formula>
    </cfRule>
  </conditionalFormatting>
  <conditionalFormatting sqref="N21">
    <cfRule type="containsText" dxfId="8" priority="7" operator="containsText" text="НЕОДНОРОДНЫЕ">
      <formula>NOT(ISERROR(SEARCH("НЕОДНОРОДНЫЕ",N21)))</formula>
    </cfRule>
    <cfRule type="containsText" dxfId="7" priority="8" operator="containsText" text="ОДНОРОДНЫЕ">
      <formula>NOT(ISERROR(SEARCH("ОДНОРОДНЫЕ",N21)))</formula>
    </cfRule>
    <cfRule type="containsText" dxfId="6" priority="9" operator="containsText" text="НЕОДНОРОДНЫЕ">
      <formula>NOT(ISERROR(SEARCH("НЕОДНОРОДНЫЕ",N21)))</formula>
    </cfRule>
  </conditionalFormatting>
  <conditionalFormatting sqref="N20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2024-11-25T12:03:19Z</dcterms:modified>
</cp:coreProperties>
</file>