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1" l="1"/>
  <c r="J21" i="1" l="1"/>
  <c r="J20" i="1"/>
  <c r="G21" i="1"/>
  <c r="F21" i="1"/>
  <c r="E21" i="1"/>
  <c r="G22" i="1" l="1"/>
  <c r="F22" i="1" l="1"/>
  <c r="E22" i="1"/>
  <c r="L24" i="1" l="1"/>
  <c r="K24" i="1"/>
  <c r="J24" i="1"/>
  <c r="O24" i="1" s="1"/>
  <c r="L27" i="1"/>
  <c r="K27" i="1"/>
  <c r="J27" i="1"/>
  <c r="O27" i="1" s="1"/>
  <c r="L26" i="1"/>
  <c r="K26" i="1"/>
  <c r="J26" i="1"/>
  <c r="L21" i="1"/>
  <c r="K21" i="1"/>
  <c r="O21" i="1"/>
  <c r="L25" i="1"/>
  <c r="K25" i="1"/>
  <c r="J25" i="1"/>
  <c r="O25" i="1" s="1"/>
  <c r="O20" i="1"/>
  <c r="K20" i="1"/>
  <c r="L20" i="1"/>
  <c r="J23" i="1"/>
  <c r="O23" i="1" s="1"/>
  <c r="L23" i="1"/>
  <c r="K23" i="1"/>
  <c r="M24" i="1" l="1"/>
  <c r="N24" i="1" s="1"/>
  <c r="M26" i="1"/>
  <c r="N26" i="1" s="1"/>
  <c r="M21" i="1"/>
  <c r="N21" i="1" s="1"/>
  <c r="M27" i="1"/>
  <c r="N27" i="1" s="1"/>
  <c r="O26" i="1"/>
  <c r="M20" i="1"/>
  <c r="N20" i="1" s="1"/>
  <c r="M25" i="1"/>
  <c r="N25" i="1" s="1"/>
  <c r="M23" i="1"/>
  <c r="N23" i="1" s="1"/>
</calcChain>
</file>

<file path=xl/sharedStrings.xml><?xml version="1.0" encoding="utf-8"?>
<sst xmlns="http://schemas.openxmlformats.org/spreadsheetml/2006/main" count="45" uniqueCount="41">
  <si>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</si>
  <si>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</si>
  <si>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</si>
  <si>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</si>
  <si>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</si>
  <si>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</si>
  <si>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</si>
  <si>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</si>
  <si>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</si>
  <si>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</si>
  <si>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</si>
  <si>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</si>
  <si>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</si>
  <si>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</si>
  <si>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</si>
  <si>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</si>
  <si>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</si>
  <si>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</si>
  <si>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</si>
  <si>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</si>
  <si>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</si>
  <si>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</si>
  <si>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</si>
  <si>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</si>
  <si>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</si>
  <si>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усл.ед</t>
  </si>
  <si>
    <t>мес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</si>
  <si>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</si>
  <si>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</si>
  <si>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</si>
  <si>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</si>
  <si>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</si>
  <si>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 xml:space="preserve">на оказание услуг по техническому обслуживанию и ремонту дизель-генераторных установок </t>
  </si>
  <si>
    <t>путем запроса котировок в электронной форме, участниками которого могут являться</t>
  </si>
  <si>
    <t>КП вх.4099-10/23 от 17.10.2023</t>
  </si>
  <si>
    <t>КП вх.4100-10/23 от 17.10.2023</t>
  </si>
  <si>
    <t>КП вх.4098-10/23 от 17.10.2023</t>
  </si>
  <si>
    <t>№ 205-24</t>
  </si>
  <si>
    <t>Начальная (максимальная) цена договора устанавливается в размере 378000 руб. (триста семьдесят восемь тысяч рублей 00 копеек)</t>
  </si>
  <si>
    <t>Техническое обслуживание дизель-генераторных установок (ДГУ) 1 раз/год 3 ед.</t>
  </si>
  <si>
    <t>Техническое обслуживание дизель-генераторных установок (ДГУ) 1 раз/неделю 3 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</si>
</sst>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SheetLayoutView="87" zoomScalePageLayoutView="70" workbookViewId="0">
      <selection activeCell="C34" sqref="C34"/>
    </sheetView>
  </sheetViews>
  <sheetFormatPr defaultRowHeight="15" x14ac:dyDescent="0.25"/>
  <cols>
    <col min="1" max="1" width="9.140625" style="9"/>
    <col min="2" max="2" width="28.7109375" style="9" customWidth="1"/>
    <col min="3" max="4" width="9.140625" style="9"/>
    <col min="5" max="7" width="17.710937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9" customWidth="1"/>
    <col min="12" max="12" width="12.5703125" style="9" customWidth="1"/>
    <col min="13" max="13" width="10.28515625" style="9" customWidth="1"/>
    <col min="14" max="14" width="18.28515625" style="9" customWidth="1"/>
    <col min="15" max="15" width="13.28515625" style="1" customWidth="1"/>
    <col min="16" max="16384" width="9.140625" style="9"/>
  </cols>
  <sheetData>
    <row r="1" spans="2:15" x14ac:dyDescent="0.25">
      <c r="O1" s="11" t="s">
        <v>29</v>
      </c>
    </row>
    <row r="2" spans="2:15" ht="14.45" customHeight="1" x14ac:dyDescent="0.25">
      <c r="O2" s="11" t="s">
        <v>30</v>
      </c>
    </row>
    <row r="3" spans="2:15" x14ac:dyDescent="0.25">
      <c r="O3" s="11" t="s">
        <v>32</v>
      </c>
    </row>
    <row r="4" spans="2:15" ht="14.45" customHeight="1" x14ac:dyDescent="0.25">
      <c r="O4" s="11" t="s">
        <v>33</v>
      </c>
    </row>
    <row r="5" spans="2:15" ht="14.45" customHeight="1" x14ac:dyDescent="0.25">
      <c r="O5" s="11" t="s">
        <v>31</v>
      </c>
    </row>
    <row r="6" spans="2:15" ht="14.45" customHeight="1" x14ac:dyDescent="0.25">
      <c r="O6" s="12" t="s">
        <v>37</v>
      </c>
    </row>
    <row r="8" spans="2:15" x14ac:dyDescent="0.25">
      <c r="O8" s="2" t="s">
        <v>16</v>
      </c>
    </row>
    <row r="9" spans="2:15" x14ac:dyDescent="0.25">
      <c r="O9" s="3" t="s">
        <v>21</v>
      </c>
    </row>
    <row r="10" spans="2:15" x14ac:dyDescent="0.25">
      <c r="O10" s="3" t="s">
        <v>17</v>
      </c>
    </row>
    <row r="12" spans="2:15" ht="28.9" customHeight="1" x14ac:dyDescent="0.25">
      <c r="L12" s="14" t="s">
        <v>20</v>
      </c>
      <c r="M12" s="14"/>
      <c r="O12" s="1" t="s">
        <v>18</v>
      </c>
    </row>
    <row r="14" spans="2:15" x14ac:dyDescent="0.25">
      <c r="B14" s="14" t="s">
        <v>19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spans="2:15" hidden="1" x14ac:dyDescent="0.25"/>
    <row r="17" spans="1:15" ht="42.75" customHeight="1" x14ac:dyDescent="0.25">
      <c r="A17" s="17" t="s">
        <v>14</v>
      </c>
      <c r="B17" s="18"/>
      <c r="C17" s="19">
        <f>SUM(O20:O21)</f>
        <v>378000</v>
      </c>
      <c r="D17" s="18"/>
      <c r="E17" s="7" t="s">
        <v>36</v>
      </c>
      <c r="F17" s="7" t="s">
        <v>34</v>
      </c>
      <c r="G17" s="7" t="s">
        <v>35</v>
      </c>
      <c r="H17" s="4"/>
      <c r="I17" s="10"/>
      <c r="J17" s="10"/>
      <c r="K17" s="8"/>
      <c r="L17" s="8"/>
      <c r="M17" s="8"/>
      <c r="N17" s="8"/>
      <c r="O17" s="10"/>
    </row>
    <row r="18" spans="1:15" ht="30" customHeight="1" x14ac:dyDescent="0.25">
      <c r="A18" s="22" t="s">
        <v>0</v>
      </c>
      <c r="B18" s="22" t="s">
        <v>1</v>
      </c>
      <c r="C18" s="22" t="s">
        <v>2</v>
      </c>
      <c r="D18" s="22"/>
      <c r="E18" s="10" t="s">
        <v>5</v>
      </c>
      <c r="F18" s="10" t="s">
        <v>7</v>
      </c>
      <c r="G18" s="10" t="s">
        <v>8</v>
      </c>
      <c r="H18" s="10" t="s">
        <v>22</v>
      </c>
      <c r="I18" s="10" t="s">
        <v>23</v>
      </c>
      <c r="J18" s="20" t="s">
        <v>15</v>
      </c>
      <c r="K18" s="22" t="s">
        <v>11</v>
      </c>
      <c r="L18" s="22" t="s">
        <v>12</v>
      </c>
      <c r="M18" s="22" t="s">
        <v>13</v>
      </c>
      <c r="N18" s="22" t="s">
        <v>9</v>
      </c>
      <c r="O18" s="16" t="s">
        <v>10</v>
      </c>
    </row>
    <row r="19" spans="1:15" ht="30" x14ac:dyDescent="0.25">
      <c r="A19" s="22"/>
      <c r="B19" s="22"/>
      <c r="C19" s="8" t="s">
        <v>3</v>
      </c>
      <c r="D19" s="8" t="s">
        <v>4</v>
      </c>
      <c r="E19" s="10" t="s">
        <v>6</v>
      </c>
      <c r="F19" s="10" t="s">
        <v>6</v>
      </c>
      <c r="G19" s="10" t="s">
        <v>6</v>
      </c>
      <c r="H19" s="10" t="s">
        <v>6</v>
      </c>
      <c r="I19" s="10" t="s">
        <v>6</v>
      </c>
      <c r="J19" s="21"/>
      <c r="K19" s="22"/>
      <c r="L19" s="22"/>
      <c r="M19" s="22"/>
      <c r="N19" s="22"/>
      <c r="O19" s="16"/>
    </row>
    <row r="20" spans="1:15" ht="48.75" customHeight="1" x14ac:dyDescent="0.25">
      <c r="A20" s="8">
        <v>1</v>
      </c>
      <c r="B20" s="13" t="s">
        <v>39</v>
      </c>
      <c r="C20" s="8" t="s">
        <v>25</v>
      </c>
      <c r="D20" s="5">
        <v>1</v>
      </c>
      <c r="E20" s="10">
        <v>88500</v>
      </c>
      <c r="F20" s="10">
        <v>90600</v>
      </c>
      <c r="G20" s="10">
        <v>81000</v>
      </c>
      <c r="H20" s="10"/>
      <c r="I20" s="10"/>
      <c r="J20" s="10">
        <f>ROUND(AVERAGE(E20:I20),2)</f>
        <v>86700</v>
      </c>
      <c r="K20" s="8">
        <f>COUNT(E20:I20)</f>
        <v>3</v>
      </c>
      <c r="L20" s="8">
        <f>STDEV(E20:I20)</f>
        <v>5046.7811523782166</v>
      </c>
      <c r="M20" s="8">
        <f>L20/J20*100</f>
        <v>5.8209701872874469</v>
      </c>
      <c r="N20" s="8" t="str">
        <f>IF(M20&lt;33,"ОДНОРОДНЫЕ","НЕОДНОРОДНЫЕ")</f>
        <v>ОДНОРОДНЫЕ</v>
      </c>
      <c r="O20" s="10">
        <f>D20*J20</f>
        <v>86700</v>
      </c>
    </row>
    <row r="21" spans="1:15" ht="48" customHeight="1" x14ac:dyDescent="0.25">
      <c r="A21" s="8">
        <v>2</v>
      </c>
      <c r="B21" s="13" t="s">
        <v>40</v>
      </c>
      <c r="C21" s="8" t="s">
        <v>26</v>
      </c>
      <c r="D21" s="5">
        <v>12</v>
      </c>
      <c r="E21" s="10">
        <f>289500/12</f>
        <v>24125</v>
      </c>
      <c r="F21" s="10">
        <f>293400/12</f>
        <v>24450</v>
      </c>
      <c r="G21" s="10">
        <f>291000/12</f>
        <v>24250</v>
      </c>
      <c r="H21" s="10"/>
      <c r="I21" s="10"/>
      <c r="J21" s="10">
        <f>ROUND(AVERAGE(E21:I21),2)</f>
        <v>24275</v>
      </c>
      <c r="K21" s="8">
        <f t="shared" ref="K21" si="0">COUNT(E21:I21)</f>
        <v>3</v>
      </c>
      <c r="L21" s="8">
        <f t="shared" ref="L21" si="1">STDEV(E21:I21)</f>
        <v>163.93596310755001</v>
      </c>
      <c r="M21" s="8">
        <f t="shared" ref="M21" si="2">L21/J21*100</f>
        <v>0.67532837531431522</v>
      </c>
      <c r="N21" s="8" t="str">
        <f t="shared" ref="N21" si="3">IF(M21&lt;33,"ОДНОРОДНЫЕ","НЕОДНОРОДНЫЕ")</f>
        <v>ОДНОРОДНЫЕ</v>
      </c>
      <c r="O21" s="10">
        <f t="shared" ref="O21" si="4">D21*J21</f>
        <v>291300</v>
      </c>
    </row>
    <row r="22" spans="1:15" x14ac:dyDescent="0.25">
      <c r="A22" s="8"/>
      <c r="B22" s="13" t="s">
        <v>27</v>
      </c>
      <c r="C22" s="8"/>
      <c r="D22" s="5"/>
      <c r="E22" s="10">
        <f>SUMPRODUCT(D20:D21,E20:E21)</f>
        <v>378000</v>
      </c>
      <c r="F22" s="10">
        <f>SUMPRODUCT(D20:D21,F20:F21)</f>
        <v>384000</v>
      </c>
      <c r="G22" s="10">
        <f>SUMPRODUCT(G20:G21,D20:D21)</f>
        <v>372000</v>
      </c>
      <c r="H22" s="10"/>
      <c r="I22" s="10"/>
      <c r="J22" s="10"/>
      <c r="K22" s="8"/>
      <c r="L22" s="8"/>
      <c r="M22" s="8"/>
      <c r="N22" s="8"/>
      <c r="O22" s="10"/>
    </row>
    <row r="23" spans="1:15" hidden="1" x14ac:dyDescent="0.25">
      <c r="A23" s="8">
        <v>5</v>
      </c>
      <c r="B23" s="13"/>
      <c r="C23" s="8"/>
      <c r="D23" s="5"/>
      <c r="E23" s="10"/>
      <c r="F23" s="10"/>
      <c r="G23" s="10"/>
      <c r="H23" s="10"/>
      <c r="I23" s="10"/>
      <c r="J23" s="10" t="e">
        <f t="shared" ref="J23:J25" si="5">AVERAGE(E23:I23)</f>
        <v>#DIV/0!</v>
      </c>
      <c r="K23" s="8">
        <f t="shared" ref="K23:K25" si="6">COUNT(E23:I23)</f>
        <v>0</v>
      </c>
      <c r="L23" s="8" t="e">
        <f t="shared" ref="L23:L25" si="7">STDEV(E23:I23)</f>
        <v>#DIV/0!</v>
      </c>
      <c r="M23" s="8" t="e">
        <f t="shared" ref="M23:M25" si="8">L23/J23*100</f>
        <v>#DIV/0!</v>
      </c>
      <c r="N23" s="8" t="e">
        <f t="shared" ref="N23:N25" si="9">IF(M23&lt;33,"ОДНОРОДНЫЕ","НЕОДНОРОДНЫЕ")</f>
        <v>#DIV/0!</v>
      </c>
      <c r="O23" s="10" t="e">
        <f t="shared" ref="O23:O25" si="10">D23*J23</f>
        <v>#DIV/0!</v>
      </c>
    </row>
    <row r="24" spans="1:15" hidden="1" x14ac:dyDescent="0.25">
      <c r="A24" s="8">
        <v>6</v>
      </c>
      <c r="B24" s="13"/>
      <c r="C24" s="8"/>
      <c r="D24" s="5"/>
      <c r="E24" s="10"/>
      <c r="F24" s="10"/>
      <c r="G24" s="10"/>
      <c r="H24" s="10"/>
      <c r="I24" s="10"/>
      <c r="J24" s="10" t="e">
        <f t="shared" ref="J24" si="11">AVERAGE(E24:I24)</f>
        <v>#DIV/0!</v>
      </c>
      <c r="K24" s="8">
        <f t="shared" ref="K24" si="12">COUNT(E24:I24)</f>
        <v>0</v>
      </c>
      <c r="L24" s="8" t="e">
        <f t="shared" ref="L24" si="13">STDEV(E24:I24)</f>
        <v>#DIV/0!</v>
      </c>
      <c r="M24" s="8" t="e">
        <f t="shared" ref="M24" si="14">L24/J24*100</f>
        <v>#DIV/0!</v>
      </c>
      <c r="N24" s="8" t="e">
        <f t="shared" ref="N24" si="15">IF(M24&lt;33,"ОДНОРОДНЫЕ","НЕОДНОРОДНЫЕ")</f>
        <v>#DIV/0!</v>
      </c>
      <c r="O24" s="10" t="e">
        <f t="shared" ref="O24" si="16">D24*J24</f>
        <v>#DIV/0!</v>
      </c>
    </row>
    <row r="25" spans="1:15" hidden="1" x14ac:dyDescent="0.25">
      <c r="A25" s="8">
        <v>7</v>
      </c>
      <c r="B25" s="13"/>
      <c r="C25" s="8"/>
      <c r="D25" s="5"/>
      <c r="E25" s="10"/>
      <c r="F25" s="10"/>
      <c r="G25" s="10"/>
      <c r="H25" s="10"/>
      <c r="I25" s="10"/>
      <c r="J25" s="10" t="e">
        <f t="shared" si="5"/>
        <v>#DIV/0!</v>
      </c>
      <c r="K25" s="8">
        <f t="shared" si="6"/>
        <v>0</v>
      </c>
      <c r="L25" s="8" t="e">
        <f t="shared" si="7"/>
        <v>#DIV/0!</v>
      </c>
      <c r="M25" s="8" t="e">
        <f t="shared" si="8"/>
        <v>#DIV/0!</v>
      </c>
      <c r="N25" s="8" t="e">
        <f t="shared" si="9"/>
        <v>#DIV/0!</v>
      </c>
      <c r="O25" s="10" t="e">
        <f t="shared" si="10"/>
        <v>#DIV/0!</v>
      </c>
    </row>
    <row r="26" spans="1:15" ht="16.149999999999999" hidden="1" customHeight="1" x14ac:dyDescent="0.25">
      <c r="A26" s="8">
        <v>8</v>
      </c>
      <c r="B26" s="13"/>
      <c r="C26" s="8"/>
      <c r="D26" s="5"/>
      <c r="E26" s="10"/>
      <c r="F26" s="10"/>
      <c r="G26" s="10"/>
      <c r="H26" s="10"/>
      <c r="I26" s="10"/>
      <c r="J26" s="10" t="e">
        <f t="shared" ref="J26:J27" si="17">AVERAGE(E26:I26)</f>
        <v>#DIV/0!</v>
      </c>
      <c r="K26" s="8">
        <f t="shared" ref="K26:K27" si="18">COUNT(E26:I26)</f>
        <v>0</v>
      </c>
      <c r="L26" s="8" t="e">
        <f t="shared" ref="L26:L27" si="19">STDEV(E26:I26)</f>
        <v>#DIV/0!</v>
      </c>
      <c r="M26" s="8" t="e">
        <f t="shared" ref="M26:M27" si="20">L26/J26*100</f>
        <v>#DIV/0!</v>
      </c>
      <c r="N26" s="8" t="e">
        <f t="shared" ref="N26:N27" si="21">IF(M26&lt;33,"ОДНОРОДНЫЕ","НЕОДНОРОДНЫЕ")</f>
        <v>#DIV/0!</v>
      </c>
      <c r="O26" s="10" t="e">
        <f t="shared" ref="O26:O27" si="22">D26*J26</f>
        <v>#DIV/0!</v>
      </c>
    </row>
    <row r="27" spans="1:15" ht="14.45" hidden="1" customHeight="1" x14ac:dyDescent="0.25">
      <c r="A27" s="6">
        <v>9</v>
      </c>
      <c r="B27" s="13"/>
      <c r="C27" s="8"/>
      <c r="D27" s="5"/>
      <c r="E27" s="10"/>
      <c r="F27" s="10"/>
      <c r="G27" s="10"/>
      <c r="H27" s="10"/>
      <c r="I27" s="10"/>
      <c r="J27" s="10" t="e">
        <f t="shared" si="17"/>
        <v>#DIV/0!</v>
      </c>
      <c r="K27" s="8">
        <f t="shared" si="18"/>
        <v>0</v>
      </c>
      <c r="L27" s="8" t="e">
        <f t="shared" si="19"/>
        <v>#DIV/0!</v>
      </c>
      <c r="M27" s="8" t="e">
        <f t="shared" si="20"/>
        <v>#DIV/0!</v>
      </c>
      <c r="N27" s="8" t="e">
        <f t="shared" si="21"/>
        <v>#DIV/0!</v>
      </c>
      <c r="O27" s="10" t="e">
        <f t="shared" si="22"/>
        <v>#DIV/0!</v>
      </c>
    </row>
    <row r="29" spans="1:15" x14ac:dyDescent="0.25">
      <c r="A29" s="15" t="s">
        <v>28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35.25" customHeight="1" x14ac:dyDescent="0.25">
      <c r="A30" s="15" t="s">
        <v>24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ht="1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25">
      <c r="A32" s="23" t="s">
        <v>38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</row>
  </sheetData>
  <mergeCells count="17">
    <mergeCell ref="A32:O32"/>
    <mergeCell ref="L12:M12"/>
    <mergeCell ref="B14:N14"/>
    <mergeCell ref="A29:O29"/>
    <mergeCell ref="A30:O30"/>
    <mergeCell ref="A31:O31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</mergeCells>
  <conditionalFormatting sqref="N23 N25:N27 N20:N21">
    <cfRule type="containsText" dxfId="17" priority="28" operator="containsText" text="НЕ">
      <formula>NOT(ISERROR(SEARCH("НЕ",N20)))</formula>
    </cfRule>
    <cfRule type="containsText" dxfId="16" priority="29" operator="containsText" text="ОДНОРОДНЫЕ">
      <formula>NOT(ISERROR(SEARCH("ОДНОРОДНЫЕ",N20)))</formula>
    </cfRule>
    <cfRule type="containsText" dxfId="15" priority="30" operator="containsText" text="НЕОДНОРОДНЫЕ">
      <formula>NOT(ISERROR(SEARCH("НЕОДНОРОДНЫЕ",N20)))</formula>
    </cfRule>
  </conditionalFormatting>
  <conditionalFormatting sqref="N23 N25:N27 N20:N21">
    <cfRule type="containsText" dxfId="14" priority="25" operator="containsText" text="НЕОДНОРОДНЫЕ">
      <formula>NOT(ISERROR(SEARCH("НЕОДНОРОДНЫЕ",N20)))</formula>
    </cfRule>
    <cfRule type="containsText" dxfId="13" priority="26" operator="containsText" text="ОДНОРОДНЫЕ">
      <formula>NOT(ISERROR(SEARCH("ОДНОРОДНЫЕ",N20)))</formula>
    </cfRule>
    <cfRule type="containsText" dxfId="12" priority="27" operator="containsText" text="НЕОДНОРОДНЫЕ">
      <formula>NOT(ISERROR(SEARCH("НЕОДНОРОДНЫЕ",N20)))</formula>
    </cfRule>
  </conditionalFormatting>
  <conditionalFormatting sqref="N22">
    <cfRule type="containsText" dxfId="11" priority="16" operator="containsText" text="НЕ">
      <formula>NOT(ISERROR(SEARCH("НЕ",N22)))</formula>
    </cfRule>
    <cfRule type="containsText" dxfId="10" priority="17" operator="containsText" text="ОДНОРОДНЫЕ">
      <formula>NOT(ISERROR(SEARCH("ОДНОРОДНЫЕ",N22)))</formula>
    </cfRule>
    <cfRule type="containsText" dxfId="9" priority="18" operator="containsText" text="НЕОДНОРОДНЫЕ">
      <formula>NOT(ISERROR(SEARCH("НЕОДНОРОДНЫЕ",N22)))</formula>
    </cfRule>
  </conditionalFormatting>
  <conditionalFormatting sqref="N22">
    <cfRule type="containsText" dxfId="8" priority="13" operator="containsText" text="НЕОДНОРОДНЫЕ">
      <formula>NOT(ISERROR(SEARCH("НЕОДНОРОДНЫЕ",N22)))</formula>
    </cfRule>
    <cfRule type="containsText" dxfId="7" priority="14" operator="containsText" text="ОДНОРОДНЫЕ">
      <formula>NOT(ISERROR(SEARCH("ОДНОРОДНЫЕ",N22)))</formula>
    </cfRule>
    <cfRule type="containsText" dxfId="6" priority="15" operator="containsText" text="НЕОДНОРОДНЫЕ">
      <formula>NOT(ISERROR(SEARCH("НЕОДНОРОДНЫЕ",N22)))</formula>
    </cfRule>
  </conditionalFormatting>
  <conditionalFormatting sqref="N24">
    <cfRule type="containsText" dxfId="5" priority="10" operator="containsText" text="НЕ">
      <formula>NOT(ISERROR(SEARCH("НЕ",N24)))</formula>
    </cfRule>
    <cfRule type="containsText" dxfId="4" priority="11" operator="containsText" text="ОДНОРОДНЫЕ">
      <formula>NOT(ISERROR(SEARCH("ОДНОРОДНЫЕ",N24)))</formula>
    </cfRule>
    <cfRule type="containsText" dxfId="3" priority="12" operator="containsText" text="НЕОДНОРОДНЫЕ">
      <formula>NOT(ISERROR(SEARCH("НЕОДНОРОДНЫЕ",N24)))</formula>
    </cfRule>
  </conditionalFormatting>
  <conditionalFormatting sqref="N24">
    <cfRule type="containsText" dxfId="2" priority="7" operator="containsText" text="НЕОДНОРОДНЫЕ">
      <formula>NOT(ISERROR(SEARCH("НЕОДНОРОДНЫЕ",N24)))</formula>
    </cfRule>
    <cfRule type="containsText" dxfId="1" priority="8" operator="containsText" text="ОДНОРОДНЫЕ">
      <formula>NOT(ISERROR(SEARCH("ОДНОРОДНЫЕ",N24)))</formula>
    </cfRule>
    <cfRule type="containsText" dxfId="0" priority="9" operator="containsText" text="НЕОДНОРОДНЫЕ">
      <formula>NOT(ISERROR(SEARCH("НЕОДНОРОДНЫЕ",N24)))</formula>
    </cfRule>
  </conditionalFormatting>
  <pageMargins left="0.31496062992125984" right="0.19685039370078741" top="0.35433070866141736" bottom="0.35433070866141736" header="0.11811023622047245" footer="0.11811023622047245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2024-11-11T02:57:52Z</dcterms:modified>
</cp:coreProperties>
</file>