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19" i="1" l="1"/>
  <c r="S19" i="1"/>
  <c r="R19" i="1"/>
  <c r="Q20" i="1"/>
  <c r="Q21" i="1"/>
  <c r="Q22" i="1"/>
  <c r="Q19" i="1"/>
  <c r="P20" i="1"/>
  <c r="P21" i="1"/>
  <c r="P22" i="1"/>
  <c r="P19" i="1"/>
  <c r="O20" i="1"/>
  <c r="O21" i="1"/>
  <c r="T21" i="1" s="1"/>
  <c r="O22" i="1"/>
  <c r="O19" i="1"/>
  <c r="T20" i="1"/>
  <c r="R21" i="1" l="1"/>
  <c r="S21" i="1" s="1"/>
  <c r="R20" i="1"/>
  <c r="S20" i="1" s="1"/>
  <c r="R22" i="1" l="1"/>
  <c r="T22" i="1" l="1"/>
  <c r="C16" i="1" l="1"/>
  <c r="S22" i="1"/>
</calcChain>
</file>

<file path=xl/sharedStrings.xml><?xml version="1.0" encoding="utf-8"?>
<sst xmlns="http://schemas.openxmlformats.org/spreadsheetml/2006/main" count="58" uniqueCount="44">
  <si>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</si>
  <si>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</si>
  <si>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</si>
  <si>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</si>
  <si>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</si>
  <si>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</si>
  <si>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</si>
  <si>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</si>
  <si>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</si>
  <si>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</si>
  <si>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</si>
  <si>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</si>
  <si>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</si>
  <si>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</si>
  <si>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</si>
  <si>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</si>
  <si>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</si>
  <si>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</si>
  <si>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</si>
  <si>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</si>
  <si>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</si>
  <si>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</si>
  <si>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</si>
  <si>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</si>
  <si>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</si>
  <si>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</si>
  <si>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</si>
  <si>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</si>
  <si>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</si>
  <si>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</si>
  <si>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</si>
  <si>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</si>
  <si>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</si>
  <si>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</si>
  <si>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</si>
  <si>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204-24</t>
  </si>
  <si>
    <t>на поставку антикоагулянтов</t>
  </si>
  <si>
    <t>Ривароксабан</t>
  </si>
  <si>
    <t>Апиксабан</t>
  </si>
  <si>
    <t>Дабигатрана этексилат</t>
  </si>
  <si>
    <t>уп.</t>
  </si>
  <si>
    <t>Система электронного заказа "ФармКомандир"  28.10.2024</t>
  </si>
  <si>
    <t>Государственный реестр предельных отпускных цен 28.10.2024</t>
  </si>
  <si>
    <t>Начальная (максимальная) цена договора устанавливается в размере 544252.17 руб. (пятьсот сорок четыре тысячи двести пятьдесят два рубля семнадцать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</si>
</sst>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="85" zoomScaleNormal="85" zoomScalePageLayoutView="70" workbookViewId="0">
      <selection activeCell="S20" sqref="S20"/>
    </sheetView>
  </sheetViews>
  <sheetFormatPr defaultRowHeight="15" x14ac:dyDescent="0.25"/>
  <cols>
    <col min="1" max="1" width="6.140625" style="13" bestFit="1" customWidth="1"/>
    <col min="2" max="2" width="33.28515625" style="13" bestFit="1" customWidth="1"/>
    <col min="3" max="3" width="11.7109375" style="13" customWidth="1"/>
    <col min="4" max="4" width="7.140625" style="13" bestFit="1" customWidth="1"/>
    <col min="5" max="7" width="20.7109375" style="1" customWidth="1"/>
    <col min="8" max="8" width="32.28515625" style="1" hidden="1" customWidth="1"/>
    <col min="9" max="14" width="16.85546875" style="1" hidden="1" customWidth="1"/>
    <col min="15" max="15" width="13.7109375" style="1" customWidth="1"/>
    <col min="16" max="16" width="9.42578125" style="13" customWidth="1"/>
    <col min="17" max="17" width="12.5703125" style="13" customWidth="1"/>
    <col min="18" max="18" width="10.28515625" style="13" customWidth="1"/>
    <col min="19" max="19" width="22.42578125" style="13" bestFit="1" customWidth="1"/>
    <col min="20" max="20" width="17.5703125" style="1" customWidth="1"/>
    <col min="21" max="21" width="10.7109375" style="13" bestFit="1" customWidth="1"/>
    <col min="22" max="22" width="11.28515625" style="13" bestFit="1" customWidth="1"/>
    <col min="23" max="23" width="10.7109375" style="13" bestFit="1" customWidth="1"/>
    <col min="24" max="24" width="11.7109375" style="13" bestFit="1" customWidth="1"/>
    <col min="25" max="25" width="10.7109375" style="13" bestFit="1" customWidth="1"/>
    <col min="26" max="16384" width="9.140625" style="13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2" t="s">
        <v>36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x14ac:dyDescent="0.25">
      <c r="G4" s="8"/>
      <c r="H4" s="8"/>
      <c r="I4" s="8"/>
      <c r="J4" s="8"/>
      <c r="K4" s="8"/>
      <c r="L4" s="8"/>
      <c r="M4" s="8"/>
      <c r="N4" s="8"/>
      <c r="O4" s="8"/>
      <c r="P4" s="12"/>
      <c r="Q4" s="12"/>
      <c r="R4" s="12"/>
      <c r="S4" s="12"/>
      <c r="T4" s="5" t="s">
        <v>22</v>
      </c>
    </row>
    <row r="5" spans="1:20" x14ac:dyDescent="0.25">
      <c r="G5" s="8"/>
      <c r="H5" s="8"/>
      <c r="I5" s="8"/>
      <c r="J5" s="8"/>
      <c r="K5" s="8"/>
      <c r="L5" s="8"/>
      <c r="M5" s="8"/>
      <c r="N5" s="8"/>
      <c r="O5" s="8"/>
      <c r="P5" s="12"/>
      <c r="Q5" s="12"/>
      <c r="R5" s="12"/>
      <c r="S5" s="12"/>
      <c r="T5" s="5" t="s">
        <v>21</v>
      </c>
    </row>
    <row r="6" spans="1:20" ht="14.45" customHeight="1" x14ac:dyDescent="0.25">
      <c r="G6" s="8"/>
      <c r="H6" s="8"/>
      <c r="I6" s="8"/>
      <c r="J6" s="8"/>
      <c r="K6" s="8"/>
      <c r="L6" s="8"/>
      <c r="M6" s="8"/>
      <c r="N6" s="8"/>
      <c r="O6" s="8"/>
      <c r="P6" s="12"/>
      <c r="Q6" s="12"/>
      <c r="R6" s="12"/>
      <c r="S6" s="12"/>
      <c r="T6" s="5" t="s">
        <v>35</v>
      </c>
    </row>
    <row r="7" spans="1:20" x14ac:dyDescent="0.25">
      <c r="G7" s="8"/>
      <c r="H7" s="8"/>
      <c r="I7" s="8"/>
      <c r="J7" s="8"/>
      <c r="K7" s="8"/>
      <c r="L7" s="8"/>
      <c r="M7" s="8"/>
      <c r="N7" s="8"/>
      <c r="O7" s="8"/>
      <c r="P7" s="12"/>
      <c r="Q7" s="12"/>
      <c r="R7" s="12"/>
      <c r="S7" s="12"/>
      <c r="T7" s="3" t="s">
        <v>13</v>
      </c>
    </row>
    <row r="8" spans="1:20" x14ac:dyDescent="0.25">
      <c r="T8" s="9" t="s">
        <v>16</v>
      </c>
    </row>
    <row r="9" spans="1:20" x14ac:dyDescent="0.25">
      <c r="T9" s="9" t="s">
        <v>14</v>
      </c>
    </row>
    <row r="11" spans="1:20" ht="28.9" customHeight="1" x14ac:dyDescent="0.25">
      <c r="Q11" s="23" t="s">
        <v>30</v>
      </c>
      <c r="R11" s="23"/>
      <c r="S11" s="12"/>
      <c r="T11" s="8" t="s">
        <v>31</v>
      </c>
    </row>
    <row r="13" spans="1:20" x14ac:dyDescent="0.25"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20" hidden="1" x14ac:dyDescent="0.25"/>
    <row r="16" spans="1:20" ht="60" x14ac:dyDescent="0.25">
      <c r="A16" s="31" t="s">
        <v>11</v>
      </c>
      <c r="B16" s="32"/>
      <c r="C16" s="33">
        <f>SUM(T19:T22)</f>
        <v>544252.17000000004</v>
      </c>
      <c r="D16" s="32"/>
      <c r="E16" s="19" t="s">
        <v>41</v>
      </c>
      <c r="F16" s="19" t="s">
        <v>41</v>
      </c>
      <c r="G16" s="19" t="s">
        <v>42</v>
      </c>
      <c r="H16" s="19"/>
      <c r="I16" s="7"/>
      <c r="J16" s="7"/>
      <c r="K16" s="19"/>
      <c r="L16" s="19"/>
      <c r="M16" s="19"/>
      <c r="N16" s="19"/>
      <c r="O16" s="14"/>
      <c r="P16" s="10"/>
      <c r="Q16" s="10"/>
      <c r="R16" s="10"/>
      <c r="S16" s="10"/>
      <c r="T16" s="14"/>
    </row>
    <row r="17" spans="1:22" ht="30" customHeight="1" x14ac:dyDescent="0.25">
      <c r="A17" s="20" t="s">
        <v>0</v>
      </c>
      <c r="B17" s="20" t="s">
        <v>1</v>
      </c>
      <c r="C17" s="20" t="s">
        <v>2</v>
      </c>
      <c r="D17" s="20"/>
      <c r="E17" s="7" t="s">
        <v>23</v>
      </c>
      <c r="F17" s="7" t="s">
        <v>24</v>
      </c>
      <c r="G17" s="7" t="s">
        <v>25</v>
      </c>
      <c r="H17" s="14" t="s">
        <v>26</v>
      </c>
      <c r="I17" s="14" t="s">
        <v>27</v>
      </c>
      <c r="J17" s="14" t="s">
        <v>28</v>
      </c>
      <c r="K17" s="14" t="s">
        <v>29</v>
      </c>
      <c r="L17" s="14" t="s">
        <v>32</v>
      </c>
      <c r="M17" s="14" t="s">
        <v>33</v>
      </c>
      <c r="N17" s="14" t="s">
        <v>34</v>
      </c>
      <c r="O17" s="34" t="s">
        <v>12</v>
      </c>
      <c r="P17" s="20" t="s">
        <v>8</v>
      </c>
      <c r="Q17" s="20" t="s">
        <v>9</v>
      </c>
      <c r="R17" s="20" t="s">
        <v>10</v>
      </c>
      <c r="S17" s="20" t="s">
        <v>6</v>
      </c>
      <c r="T17" s="30" t="s">
        <v>7</v>
      </c>
    </row>
    <row r="18" spans="1:22" x14ac:dyDescent="0.25">
      <c r="A18" s="21"/>
      <c r="B18" s="21"/>
      <c r="C18" s="11" t="s">
        <v>3</v>
      </c>
      <c r="D18" s="11" t="s">
        <v>4</v>
      </c>
      <c r="E18" s="16" t="s">
        <v>5</v>
      </c>
      <c r="F18" s="16" t="s">
        <v>5</v>
      </c>
      <c r="G18" s="16" t="s">
        <v>5</v>
      </c>
      <c r="H18" s="16" t="s">
        <v>5</v>
      </c>
      <c r="I18" s="16" t="s">
        <v>5</v>
      </c>
      <c r="J18" s="16" t="s">
        <v>5</v>
      </c>
      <c r="K18" s="16" t="s">
        <v>5</v>
      </c>
      <c r="L18" s="16" t="s">
        <v>5</v>
      </c>
      <c r="M18" s="16" t="s">
        <v>5</v>
      </c>
      <c r="N18" s="16" t="s">
        <v>5</v>
      </c>
      <c r="O18" s="35"/>
      <c r="P18" s="20"/>
      <c r="Q18" s="20"/>
      <c r="R18" s="20"/>
      <c r="S18" s="20"/>
      <c r="T18" s="30"/>
    </row>
    <row r="19" spans="1:22" x14ac:dyDescent="0.25">
      <c r="A19" s="15">
        <v>1</v>
      </c>
      <c r="B19" s="17" t="s">
        <v>37</v>
      </c>
      <c r="C19" s="10" t="s">
        <v>40</v>
      </c>
      <c r="D19" s="10">
        <v>13</v>
      </c>
      <c r="E19" s="7">
        <v>11776.58</v>
      </c>
      <c r="F19" s="7">
        <v>11880.22</v>
      </c>
      <c r="G19" s="7">
        <v>12297.51</v>
      </c>
      <c r="H19" s="7"/>
      <c r="I19" s="7"/>
      <c r="J19" s="7"/>
      <c r="K19" s="7"/>
      <c r="L19" s="7"/>
      <c r="M19" s="7"/>
      <c r="N19" s="14"/>
      <c r="O19" s="14">
        <f>ROUND(AVERAGE(E19:G19),2)</f>
        <v>11984.77</v>
      </c>
      <c r="P19" s="10">
        <f xml:space="preserve"> COUNT(E19:G19)</f>
        <v>3</v>
      </c>
      <c r="Q19" s="10">
        <f>STDEV(E19:G19)</f>
        <v>275.75359127307871</v>
      </c>
      <c r="R19" s="10">
        <f>Q19/O19*100</f>
        <v>2.3008667773605893</v>
      </c>
      <c r="S19" s="10" t="str">
        <f>IF(R19&lt;33,"ОДНОРОДНЫЕ","НЕОДНОРОДНЫЕ")</f>
        <v>ОДНОРОДНЫЕ</v>
      </c>
      <c r="T19" s="14">
        <f>D19*O19</f>
        <v>155802.01</v>
      </c>
    </row>
    <row r="20" spans="1:22" x14ac:dyDescent="0.25">
      <c r="A20" s="15">
        <v>2</v>
      </c>
      <c r="B20" s="17" t="s">
        <v>38</v>
      </c>
      <c r="C20" s="10" t="s">
        <v>40</v>
      </c>
      <c r="D20" s="10">
        <v>110</v>
      </c>
      <c r="E20" s="7">
        <v>2634.21</v>
      </c>
      <c r="F20" s="7">
        <v>2646</v>
      </c>
      <c r="G20" s="7">
        <v>2663.837</v>
      </c>
      <c r="H20" s="7"/>
      <c r="I20" s="7"/>
      <c r="J20" s="7"/>
      <c r="K20" s="7"/>
      <c r="L20" s="7"/>
      <c r="M20" s="7"/>
      <c r="N20" s="14"/>
      <c r="O20" s="14">
        <f t="shared" ref="O20:O22" si="0">ROUND(AVERAGE(E20:G20),2)</f>
        <v>2648.02</v>
      </c>
      <c r="P20" s="10">
        <f t="shared" ref="P20:P22" si="1" xml:space="preserve"> COUNT(E20:G20)</f>
        <v>3</v>
      </c>
      <c r="Q20" s="10">
        <f t="shared" ref="Q20:Q22" si="2">STDEV(E20:G20)</f>
        <v>14.915996994278748</v>
      </c>
      <c r="R20" s="10">
        <f t="shared" ref="R20" si="3">Q20/O20*100</f>
        <v>0.56328868340415661</v>
      </c>
      <c r="S20" s="10" t="str">
        <f t="shared" ref="S20:S22" si="4">IF(R20&lt;33,"ОДНОРОДНЫЕ","НЕОДНОРОДНЫЕ")</f>
        <v>ОДНОРОДНЫЕ</v>
      </c>
      <c r="T20" s="14">
        <f t="shared" ref="T20" si="5">D20*O20</f>
        <v>291282.2</v>
      </c>
    </row>
    <row r="21" spans="1:22" x14ac:dyDescent="0.25">
      <c r="A21" s="15">
        <v>3</v>
      </c>
      <c r="B21" s="18" t="s">
        <v>39</v>
      </c>
      <c r="C21" s="10" t="s">
        <v>40</v>
      </c>
      <c r="D21" s="10">
        <v>10</v>
      </c>
      <c r="E21" s="7">
        <v>3455.98</v>
      </c>
      <c r="F21" s="7">
        <v>3878.41</v>
      </c>
      <c r="G21" s="7">
        <v>3916.2710000000002</v>
      </c>
      <c r="H21" s="7"/>
      <c r="I21" s="7"/>
      <c r="J21" s="7"/>
      <c r="K21" s="7"/>
      <c r="L21" s="7"/>
      <c r="M21" s="7"/>
      <c r="N21" s="14"/>
      <c r="O21" s="14">
        <f t="shared" si="0"/>
        <v>3750.22</v>
      </c>
      <c r="P21" s="10">
        <f t="shared" si="1"/>
        <v>3</v>
      </c>
      <c r="Q21" s="10">
        <f t="shared" si="2"/>
        <v>255.5218075827058</v>
      </c>
      <c r="R21" s="10">
        <f t="shared" ref="R21" si="6">Q21/O21*100</f>
        <v>6.813515142650453</v>
      </c>
      <c r="S21" s="10" t="str">
        <f t="shared" ref="S21" si="7">IF(R21&lt;33,"ОДНОРОДНЫЕ","НЕОДНОРОДНЫЕ")</f>
        <v>ОДНОРОДНЫЕ</v>
      </c>
      <c r="T21" s="14">
        <f t="shared" ref="T21" si="8">D21*O21</f>
        <v>37502.199999999997</v>
      </c>
    </row>
    <row r="22" spans="1:22" x14ac:dyDescent="0.25">
      <c r="A22" s="15">
        <v>4</v>
      </c>
      <c r="B22" s="18" t="s">
        <v>39</v>
      </c>
      <c r="C22" s="10" t="s">
        <v>40</v>
      </c>
      <c r="D22" s="10">
        <v>16</v>
      </c>
      <c r="E22" s="7">
        <v>3455.98</v>
      </c>
      <c r="F22" s="7">
        <v>3813.33</v>
      </c>
      <c r="G22" s="7">
        <v>3918.011</v>
      </c>
      <c r="H22" s="7"/>
      <c r="I22" s="7"/>
      <c r="J22" s="7"/>
      <c r="K22" s="7"/>
      <c r="L22" s="7"/>
      <c r="M22" s="7"/>
      <c r="N22" s="14"/>
      <c r="O22" s="14">
        <f t="shared" si="0"/>
        <v>3729.11</v>
      </c>
      <c r="P22" s="10">
        <f t="shared" si="1"/>
        <v>3</v>
      </c>
      <c r="Q22" s="10">
        <f t="shared" si="2"/>
        <v>242.25667490700846</v>
      </c>
      <c r="R22" s="10">
        <f t="shared" ref="R22" si="9">Q22/O22*100</f>
        <v>6.4963670931404138</v>
      </c>
      <c r="S22" s="10" t="str">
        <f t="shared" si="4"/>
        <v>ОДНОРОДНЫЕ</v>
      </c>
      <c r="T22" s="14">
        <f t="shared" ref="T22" si="10">D22*O22</f>
        <v>59665.760000000002</v>
      </c>
    </row>
    <row r="23" spans="1:22" x14ac:dyDescent="0.25">
      <c r="E23" s="13"/>
      <c r="F23" s="13"/>
      <c r="G23" s="13"/>
      <c r="U23" s="6"/>
      <c r="V23" s="1"/>
    </row>
    <row r="24" spans="1:22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V24" s="6"/>
    </row>
    <row r="25" spans="1:22" x14ac:dyDescent="0.25">
      <c r="A25" s="29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2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6"/>
    </row>
    <row r="27" spans="1:22" s="12" customFormat="1" x14ac:dyDescent="0.25">
      <c r="A27" s="24" t="s">
        <v>43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"/>
      <c r="V27" s="2"/>
    </row>
    <row r="28" spans="1:22" x14ac:dyDescent="0.25">
      <c r="R28" s="6"/>
      <c r="S28" s="6"/>
    </row>
    <row r="33" spans="16:16" x14ac:dyDescent="0.25">
      <c r="P33" s="6"/>
    </row>
  </sheetData>
  <mergeCells count="18">
    <mergeCell ref="A27:T27"/>
    <mergeCell ref="A26:T26"/>
    <mergeCell ref="B13:S13"/>
    <mergeCell ref="A24:T24"/>
    <mergeCell ref="A25:T25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">
    <cfRule type="containsText" dxfId="23" priority="94" operator="containsText" text="НЕ">
      <formula>NOT(ISERROR(SEARCH("НЕ",S19)))</formula>
    </cfRule>
    <cfRule type="containsText" dxfId="22" priority="95" operator="containsText" text="ОДНОРОДНЫЕ">
      <formula>NOT(ISERROR(SEARCH("ОДНОРОДНЫЕ",S19)))</formula>
    </cfRule>
    <cfRule type="containsText" dxfId="21" priority="96" operator="containsText" text="НЕОДНОРОДНЫЕ">
      <formula>NOT(ISERROR(SEARCH("НЕОДНОРОДНЫЕ",S19)))</formula>
    </cfRule>
  </conditionalFormatting>
  <conditionalFormatting sqref="S19">
    <cfRule type="containsText" dxfId="20" priority="91" operator="containsText" text="НЕОДНОРОДНЫЕ">
      <formula>NOT(ISERROR(SEARCH("НЕОДНОРОДНЫЕ",S19)))</formula>
    </cfRule>
    <cfRule type="containsText" dxfId="19" priority="92" operator="containsText" text="ОДНОРОДНЫЕ">
      <formula>NOT(ISERROR(SEARCH("ОДНОРОДНЫЕ",S19)))</formula>
    </cfRule>
    <cfRule type="containsText" dxfId="18" priority="93" operator="containsText" text="НЕОДНОРОДНЫЕ">
      <formula>NOT(ISERROR(SEARCH("НЕОДНОРОДНЫЕ",S19)))</formula>
    </cfRule>
  </conditionalFormatting>
  <conditionalFormatting sqref="S22">
    <cfRule type="containsText" dxfId="17" priority="52" operator="containsText" text="НЕ">
      <formula>NOT(ISERROR(SEARCH("НЕ",S22)))</formula>
    </cfRule>
    <cfRule type="containsText" dxfId="16" priority="53" operator="containsText" text="ОДНОРОДНЫЕ">
      <formula>NOT(ISERROR(SEARCH("ОДНОРОДНЫЕ",S22)))</formula>
    </cfRule>
    <cfRule type="containsText" dxfId="15" priority="54" operator="containsText" text="НЕОДНОРОДНЫЕ">
      <formula>NOT(ISERROR(SEARCH("НЕОДНОРОДНЫЕ",S22)))</formula>
    </cfRule>
  </conditionalFormatting>
  <conditionalFormatting sqref="S22">
    <cfRule type="containsText" dxfId="14" priority="49" operator="containsText" text="НЕОДНОРОДНЫЕ">
      <formula>NOT(ISERROR(SEARCH("НЕОДНОРОДНЫЕ",S22)))</formula>
    </cfRule>
    <cfRule type="containsText" dxfId="13" priority="50" operator="containsText" text="ОДНОРОДНЫЕ">
      <formula>NOT(ISERROR(SEARCH("ОДНОРОДНЫЕ",S22)))</formula>
    </cfRule>
    <cfRule type="containsText" dxfId="12" priority="51" operator="containsText" text="НЕОДНОРОДНЫЕ">
      <formula>NOT(ISERROR(SEARCH("НЕОДНОРОДНЫЕ",S22)))</formula>
    </cfRule>
  </conditionalFormatting>
  <conditionalFormatting sqref="S21">
    <cfRule type="containsText" dxfId="11" priority="10" operator="containsText" text="НЕ">
      <formula>NOT(ISERROR(SEARCH("НЕ",S21)))</formula>
    </cfRule>
    <cfRule type="containsText" dxfId="10" priority="11" operator="containsText" text="ОДНОРОДНЫЕ">
      <formula>NOT(ISERROR(SEARCH("ОДНОРОДНЫЕ",S21)))</formula>
    </cfRule>
    <cfRule type="containsText" dxfId="9" priority="12" operator="containsText" text="НЕОДНОРОДНЫЕ">
      <formula>NOT(ISERROR(SEARCH("НЕОДНОРОДНЫЕ",S21)))</formula>
    </cfRule>
  </conditionalFormatting>
  <conditionalFormatting sqref="S21">
    <cfRule type="containsText" dxfId="8" priority="7" operator="containsText" text="НЕОДНОРОДНЫЕ">
      <formula>NOT(ISERROR(SEARCH("НЕОДНОРОДНЫЕ",S21)))</formula>
    </cfRule>
    <cfRule type="containsText" dxfId="7" priority="8" operator="containsText" text="ОДНОРОДНЫЕ">
      <formula>NOT(ISERROR(SEARCH("ОДНОРОДНЫЕ",S21)))</formula>
    </cfRule>
    <cfRule type="containsText" dxfId="6" priority="9" operator="containsText" text="НЕОДНОРОДНЫЕ">
      <formula>NOT(ISERROR(SEARCH("НЕОДНОРОДНЫЕ",S21)))</formula>
    </cfRule>
  </conditionalFormatting>
  <conditionalFormatting sqref="S20">
    <cfRule type="containsText" dxfId="5" priority="4" operator="containsText" text="НЕ">
      <formula>NOT(ISERROR(SEARCH("НЕ",S20)))</formula>
    </cfRule>
    <cfRule type="containsText" dxfId="4" priority="5" operator="containsText" text="ОДНОРОДНЫЕ">
      <formula>NOT(ISERROR(SEARCH("ОДНОРОДНЫЕ",S20)))</formula>
    </cfRule>
    <cfRule type="containsText" dxfId="3" priority="6" operator="containsText" text="НЕОДНОРОДНЫЕ">
      <formula>NOT(ISERROR(SEARCH("НЕОДНОРОДНЫЕ",S20)))</formula>
    </cfRule>
  </conditionalFormatting>
  <conditionalFormatting sqref="S20">
    <cfRule type="containsText" dxfId="2" priority="1" operator="containsText" text="НЕОДНОРОДНЫЕ">
      <formula>NOT(ISERROR(SEARCH("НЕОДНОРОДНЫЕ",S20)))</formula>
    </cfRule>
    <cfRule type="containsText" dxfId="1" priority="2" operator="containsText" text="ОДНОРОДНЫЕ">
      <formula>NOT(ISERROR(SEARCH("ОДНОРОДНЫЕ",S20)))</formula>
    </cfRule>
    <cfRule type="containsText" dxfId="0" priority="3" operator="containsText" text="НЕОДНОРОДНЫЕ">
      <formula>NOT(ISERROR(SEARCH("НЕОДНОРОДНЫЕ",S20)))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2024-11-05T09:30:18Z</dcterms:modified>
</cp:coreProperties>
</file>