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1" i="1" l="1"/>
  <c r="F21" i="1"/>
  <c r="L20" i="1"/>
  <c r="J20" i="1" l="1"/>
  <c r="O20" i="1" s="1"/>
  <c r="K20" i="1"/>
  <c r="M20" i="1" l="1"/>
  <c r="N20" i="1" s="1"/>
  <c r="L23" i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<sst xmlns="http://schemas.openxmlformats.org/spreadsheetml/2006/main" count="42" uniqueCount="38">
  <si>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</si>
  <si>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</si>
  <si>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</si>
  <si>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</si>
  <si>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</si>
  <si>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</si>
  <si>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</si>
  <si>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</si>
  <si>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</si>
  <si>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</si>
  <si>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</si>
  <si>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</si>
  <si>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</si>
  <si>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</si>
  <si>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</si>
  <si>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</si>
  <si>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</si>
  <si>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</si>
  <si>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</si>
  <si>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</si>
  <si>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</si>
  <si>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</si>
  <si>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</si>
  <si>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</si>
  <si>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</si>
  <si>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</si>
  <si>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</si>
  <si>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</si>
  <si>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</si>
  <si>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</si>
  <si>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Оказание услуг по осуществлению мониторинга ОПС, КТС и оперативному реагированию на сигнал тревоги</t>
  </si>
  <si>
    <t>на оказание услуг по осуществлению мониторинга ОПС, КТС и оперативному реагированию на сигнал тревоги</t>
  </si>
  <si>
    <t>час</t>
  </si>
  <si>
    <t>КП вх. 2710 от 31.10.2024</t>
  </si>
  <si>
    <t>КП вх. 2709 от 31.10.2024</t>
  </si>
  <si>
    <t>КП вх. 2708 от 31.10.2024</t>
  </si>
  <si>
    <t>№ 200-24</t>
  </si>
  <si>
    <t>Исходя из имеющегося у Заказчика объёма финансового обеспечения для осуществления закупки НМЦД устанавливается в размере 3502434,65 руб. (три миллиона пятьсот две тысячи четыреста тридцать четыре рубля шестьдесят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</si>
</sst>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R18" sqref="R18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8" width="11.7109375" style="4" bestFit="1" customWidth="1"/>
    <col min="19" max="16384" width="9.140625" style="4"/>
  </cols>
  <sheetData>
    <row r="1" spans="2:15" x14ac:dyDescent="0.25">
      <c r="O1" s="13" t="s">
        <v>26</v>
      </c>
    </row>
    <row r="2" spans="2:15" ht="14.45" customHeight="1" x14ac:dyDescent="0.25">
      <c r="O2" s="13" t="s">
        <v>27</v>
      </c>
    </row>
    <row r="3" spans="2:15" x14ac:dyDescent="0.25">
      <c r="O3" s="13" t="s">
        <v>31</v>
      </c>
    </row>
    <row r="4" spans="2:15" ht="14.45" customHeight="1" x14ac:dyDescent="0.25">
      <c r="O4" s="13" t="s">
        <v>29</v>
      </c>
    </row>
    <row r="5" spans="2:15" ht="14.45" customHeight="1" x14ac:dyDescent="0.25">
      <c r="O5" s="13" t="s">
        <v>28</v>
      </c>
    </row>
    <row r="6" spans="2:15" ht="14.45" customHeight="1" x14ac:dyDescent="0.25">
      <c r="O6" s="14" t="s">
        <v>36</v>
      </c>
    </row>
    <row r="8" spans="2:15" x14ac:dyDescent="0.25">
      <c r="O8" s="2" t="s">
        <v>15</v>
      </c>
    </row>
    <row r="9" spans="2:15" x14ac:dyDescent="0.25">
      <c r="O9" s="3" t="s">
        <v>20</v>
      </c>
    </row>
    <row r="10" spans="2:15" x14ac:dyDescent="0.25">
      <c r="O10" s="3" t="s">
        <v>16</v>
      </c>
    </row>
    <row r="12" spans="2:15" ht="28.9" customHeight="1" x14ac:dyDescent="0.25">
      <c r="L12" s="26" t="s">
        <v>19</v>
      </c>
      <c r="M12" s="26"/>
      <c r="O12" s="1" t="s">
        <v>17</v>
      </c>
    </row>
    <row r="14" spans="2:15" x14ac:dyDescent="0.25">
      <c r="B14" s="26" t="s">
        <v>18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2:15" hidden="1" x14ac:dyDescent="0.25"/>
    <row r="17" spans="1:17" s="5" customFormat="1" ht="47.25" customHeight="1" x14ac:dyDescent="0.25">
      <c r="A17" s="29"/>
      <c r="B17" s="30"/>
      <c r="C17" s="31"/>
      <c r="D17" s="30"/>
      <c r="E17" s="21" t="s">
        <v>33</v>
      </c>
      <c r="F17" s="23" t="s">
        <v>34</v>
      </c>
      <c r="G17" s="23" t="s">
        <v>35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7" t="s">
        <v>5</v>
      </c>
      <c r="F18" s="7" t="s">
        <v>7</v>
      </c>
      <c r="G18" s="7" t="s">
        <v>8</v>
      </c>
      <c r="H18" s="7" t="s">
        <v>21</v>
      </c>
      <c r="I18" s="7" t="s">
        <v>22</v>
      </c>
      <c r="J18" s="32" t="s">
        <v>14</v>
      </c>
      <c r="K18" s="24" t="s">
        <v>11</v>
      </c>
      <c r="L18" s="24" t="s">
        <v>12</v>
      </c>
      <c r="M18" s="24" t="s">
        <v>13</v>
      </c>
      <c r="N18" s="24" t="s">
        <v>9</v>
      </c>
      <c r="O18" s="28" t="s">
        <v>10</v>
      </c>
    </row>
    <row r="19" spans="1:17" s="5" customFormat="1" ht="30" x14ac:dyDescent="0.25">
      <c r="A19" s="24"/>
      <c r="B19" s="24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3"/>
      <c r="K19" s="24"/>
      <c r="L19" s="24"/>
      <c r="M19" s="24"/>
      <c r="N19" s="24"/>
      <c r="O19" s="28"/>
    </row>
    <row r="20" spans="1:17" s="16" customFormat="1" ht="45" x14ac:dyDescent="0.25">
      <c r="A20" s="15">
        <v>1</v>
      </c>
      <c r="B20" s="22" t="s">
        <v>30</v>
      </c>
      <c r="C20" s="15" t="s">
        <v>32</v>
      </c>
      <c r="D20" s="9">
        <v>489851</v>
      </c>
      <c r="E20" s="17">
        <v>9.5</v>
      </c>
      <c r="F20" s="17">
        <v>10</v>
      </c>
      <c r="G20" s="17">
        <v>7.15</v>
      </c>
      <c r="H20" s="17"/>
      <c r="I20" s="17"/>
      <c r="J20" s="17">
        <f>AVERAGE(E20:I20)</f>
        <v>8.8833333333333329</v>
      </c>
      <c r="K20" s="15">
        <f>COUNT(E20:I20)</f>
        <v>3</v>
      </c>
      <c r="L20" s="15">
        <f>STDEV(E20:I20)</f>
        <v>1.5217862311551331</v>
      </c>
      <c r="M20" s="15">
        <f>L20/J20*100</f>
        <v>17.130801851652532</v>
      </c>
      <c r="N20" s="15" t="str">
        <f>IF(M20&lt;33,"ОДНОРОДНЫЕ","НЕОДНОРОДНЫЕ")</f>
        <v>ОДНОРОДНЫЕ</v>
      </c>
      <c r="O20" s="17">
        <f>D20*J20</f>
        <v>4351509.7166666668</v>
      </c>
      <c r="Q20" s="20"/>
    </row>
    <row r="21" spans="1:17" s="5" customFormat="1" x14ac:dyDescent="0.25">
      <c r="A21" s="8"/>
      <c r="B21" s="8" t="s">
        <v>24</v>
      </c>
      <c r="C21" s="8"/>
      <c r="D21" s="9"/>
      <c r="E21" s="7">
        <f>SUMPRODUCT($D$20:$D$20,E20:E20)</f>
        <v>4653584.5</v>
      </c>
      <c r="F21" s="17">
        <f>SUMPRODUCT($D$20:$D$20,F20:F20)</f>
        <v>4898510</v>
      </c>
      <c r="G21" s="17">
        <f>SUMPRODUCT($D$20:$D$20,G20:G20)</f>
        <v>3502434.6500000004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27" t="s">
        <v>25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7" x14ac:dyDescent="0.25">
      <c r="A27" s="27" t="s">
        <v>23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s="18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ht="33.75" customHeight="1" x14ac:dyDescent="0.25">
      <c r="A29" s="25" t="s">
        <v>37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16"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4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2024-10-31T12:14:34Z</dcterms:modified>
</cp:coreProperties>
</file>