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O20" i="1" l="1"/>
  <c r="C17" i="1" s="1"/>
  <c r="L20" i="1"/>
  <c r="K20" i="1"/>
  <c r="M20" i="1" l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<sst xmlns="http://schemas.openxmlformats.org/spreadsheetml/2006/main" count="42" uniqueCount="38">
  <si>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</si>
  <si>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</si>
  <si>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</si>
  <si>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</si>
  <si>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</si>
  <si>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</si>
  <si>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</si>
  <si>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</si>
  <si>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</si>
  <si>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</si>
  <si>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</si>
  <si>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</si>
  <si>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</si>
  <si>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</si>
  <si>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</si>
  <si>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</si>
  <si>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</si>
  <si>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</si>
  <si>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</si>
  <si>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</si>
  <si>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</si>
  <si>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</si>
  <si>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</si>
  <si>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</si>
  <si>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</si>
  <si>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</si>
  <si>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</si>
  <si>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</si>
  <si>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</si>
  <si>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</si>
  <si>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197-24</t>
  </si>
  <si>
    <t>КП вх. 2695 от 31.10.2024</t>
  </si>
  <si>
    <t>КП вх. 2712 от 31.10.2024</t>
  </si>
  <si>
    <t>КП вх. 2711 от 31.10.2024</t>
  </si>
  <si>
    <t>Шт</t>
  </si>
  <si>
    <t>Начальная (максимальная) цена договора устанавливается в размере 121000 руб. (сто двадцать одна тысяча рублей 00 копеек)</t>
  </si>
  <si>
    <t>на поставку расходных материалов к системе инъекционной «MEDRAD»</t>
  </si>
  <si>
    <t>Трубка соединительная к инъекционной системе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</si>
</sst>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abSelected="1" zoomScale="85" zoomScaleNormal="85" zoomScalePageLayoutView="70" workbookViewId="0">
      <selection activeCell="L31" sqref="L3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9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.85546875" style="2" customWidth="1"/>
    <col min="15" max="15" width="15.42578125" style="3" customWidth="1"/>
    <col min="16" max="16" width="9.140625" style="1"/>
    <col min="17" max="17" width="10.7109375" style="1" bestFit="1" customWidth="1"/>
    <col min="18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36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29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28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30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8" t="s">
        <v>16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21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17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7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6" t="s">
        <v>20</v>
      </c>
      <c r="M12" s="26"/>
      <c r="N12" s="12"/>
      <c r="O12" s="4" t="s">
        <v>18</v>
      </c>
    </row>
    <row r="13" spans="1:15" ht="18.7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5"/>
    </row>
    <row r="14" spans="1:15" ht="18.75" x14ac:dyDescent="0.25">
      <c r="A14" s="12"/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5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s="6" customFormat="1" ht="54.6" customHeight="1" x14ac:dyDescent="0.25">
      <c r="A17" s="30" t="s">
        <v>14</v>
      </c>
      <c r="B17" s="31"/>
      <c r="C17" s="32">
        <f>SUM(O20:O20)</f>
        <v>121000</v>
      </c>
      <c r="D17" s="31"/>
      <c r="E17" s="25" t="s">
        <v>31</v>
      </c>
      <c r="F17" s="25" t="s">
        <v>32</v>
      </c>
      <c r="G17" s="25" t="s">
        <v>33</v>
      </c>
      <c r="H17" s="14"/>
      <c r="I17" s="16"/>
      <c r="J17" s="16"/>
      <c r="K17" s="17"/>
      <c r="L17" s="17"/>
      <c r="M17" s="17"/>
      <c r="N17" s="17"/>
      <c r="O17" s="16"/>
    </row>
    <row r="18" spans="1:17" s="6" customFormat="1" ht="30" customHeight="1" x14ac:dyDescent="0.25">
      <c r="A18" s="35" t="s">
        <v>0</v>
      </c>
      <c r="B18" s="35" t="s">
        <v>1</v>
      </c>
      <c r="C18" s="35" t="s">
        <v>2</v>
      </c>
      <c r="D18" s="35"/>
      <c r="E18" s="25" t="s">
        <v>5</v>
      </c>
      <c r="F18" s="25" t="s">
        <v>7</v>
      </c>
      <c r="G18" s="25" t="s">
        <v>8</v>
      </c>
      <c r="H18" s="16" t="s">
        <v>22</v>
      </c>
      <c r="I18" s="16" t="s">
        <v>23</v>
      </c>
      <c r="J18" s="33" t="s">
        <v>15</v>
      </c>
      <c r="K18" s="35" t="s">
        <v>11</v>
      </c>
      <c r="L18" s="35" t="s">
        <v>12</v>
      </c>
      <c r="M18" s="35" t="s">
        <v>13</v>
      </c>
      <c r="N18" s="35" t="s">
        <v>9</v>
      </c>
      <c r="O18" s="29" t="s">
        <v>10</v>
      </c>
      <c r="Q18" s="22"/>
    </row>
    <row r="19" spans="1:17" s="6" customFormat="1" ht="30" x14ac:dyDescent="0.25">
      <c r="A19" s="35"/>
      <c r="B19" s="36"/>
      <c r="C19" s="15" t="s">
        <v>3</v>
      </c>
      <c r="D19" s="15" t="s">
        <v>4</v>
      </c>
      <c r="E19" s="25" t="s">
        <v>6</v>
      </c>
      <c r="F19" s="25" t="s">
        <v>6</v>
      </c>
      <c r="G19" s="25" t="s">
        <v>6</v>
      </c>
      <c r="H19" s="16" t="s">
        <v>6</v>
      </c>
      <c r="I19" s="16" t="s">
        <v>6</v>
      </c>
      <c r="J19" s="34"/>
      <c r="K19" s="35"/>
      <c r="L19" s="35"/>
      <c r="M19" s="35"/>
      <c r="N19" s="35"/>
      <c r="O19" s="29"/>
    </row>
    <row r="20" spans="1:17" s="6" customFormat="1" ht="27" customHeight="1" x14ac:dyDescent="0.25">
      <c r="A20" s="20">
        <v>1</v>
      </c>
      <c r="B20" s="24" t="s">
        <v>37</v>
      </c>
      <c r="C20" s="21" t="s">
        <v>34</v>
      </c>
      <c r="D20" s="21">
        <v>250</v>
      </c>
      <c r="E20" s="37">
        <v>465</v>
      </c>
      <c r="F20" s="25">
        <v>490</v>
      </c>
      <c r="G20" s="25">
        <v>497</v>
      </c>
      <c r="H20" s="19"/>
      <c r="I20" s="19"/>
      <c r="J20" s="19">
        <f>ROUND(AVERAGE(E20:I20),2)</f>
        <v>484</v>
      </c>
      <c r="K20" s="18">
        <f t="shared" ref="K20" si="0">COUNT(E20:I20)</f>
        <v>3</v>
      </c>
      <c r="L20" s="18">
        <f t="shared" ref="L20" si="1">STDEV(E20:I20)</f>
        <v>16.822603841260722</v>
      </c>
      <c r="M20" s="18">
        <f t="shared" ref="M20" si="2">L20/J20*100</f>
        <v>3.4757445953018022</v>
      </c>
      <c r="N20" s="18" t="str">
        <f t="shared" ref="N20" si="3">IF(M20&lt;33,"ОДНОРОДНЫЕ","НЕОДНОРОДНЫЕ")</f>
        <v>ОДНОРОДНЫЕ</v>
      </c>
      <c r="O20" s="19">
        <f t="shared" ref="O20" si="4">D20*J20</f>
        <v>121000</v>
      </c>
      <c r="Q20" s="23"/>
    </row>
    <row r="21" spans="1:17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7" s="10" customFormat="1" x14ac:dyDescent="0.25">
      <c r="A22" s="27" t="s">
        <v>25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7" s="10" customFormat="1" x14ac:dyDescent="0.25">
      <c r="A23" s="28" t="s">
        <v>24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7" s="10" customFormat="1" ht="15" customHeight="1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7" s="10" customFormat="1" x14ac:dyDescent="0.25">
      <c r="A25" s="38" t="s">
        <v>35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13"/>
      <c r="Q25" s="13"/>
    </row>
  </sheetData>
  <mergeCells count="17">
    <mergeCell ref="C18:D18"/>
    <mergeCell ref="A25:O25"/>
    <mergeCell ref="L12:M12"/>
    <mergeCell ref="B14:N14"/>
    <mergeCell ref="A22:O22"/>
    <mergeCell ref="A23:O23"/>
    <mergeCell ref="A24:O24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2024-10-31T12:33:16Z</dcterms:modified>
</cp:coreProperties>
</file>