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O22" i="1" s="1"/>
  <c r="K22" i="1"/>
  <c r="L22" i="1"/>
  <c r="M22" i="1" s="1"/>
  <c r="N22" i="1" s="1"/>
  <c r="G23" i="1" l="1"/>
  <c r="F23" i="1"/>
  <c r="E23" i="1"/>
  <c r="L25" i="1"/>
  <c r="K25" i="1"/>
  <c r="L24" i="1"/>
  <c r="K24" i="1"/>
  <c r="J25" i="1"/>
  <c r="J24" i="1"/>
  <c r="O24" i="1" s="1"/>
  <c r="L26" i="1"/>
  <c r="J26" i="1"/>
  <c r="O26" i="1" s="1"/>
  <c r="K26" i="1"/>
  <c r="M26" i="1" l="1"/>
  <c r="M25" i="1"/>
  <c r="N25" i="1" s="1"/>
  <c r="M24" i="1"/>
  <c r="N24" i="1" s="1"/>
  <c r="O25" i="1"/>
  <c r="N26" i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<sst xmlns="http://schemas.openxmlformats.org/spreadsheetml/2006/main" count="44" uniqueCount="40">
  <si>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</si>
  <si>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</si>
  <si>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</si>
  <si>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</si>
  <si>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</si>
  <si>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</si>
  <si>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</si>
  <si>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</si>
  <si>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</si>
  <si>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</si>
  <si>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</si>
  <si>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</si>
  <si>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</si>
  <si>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</si>
  <si>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</si>
  <si>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</si>
  <si>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</si>
  <si>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</si>
  <si>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</si>
  <si>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</si>
  <si>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</si>
  <si>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</si>
  <si>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</si>
  <si>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</si>
  <si>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</si>
  <si>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</si>
  <si>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</si>
  <si>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</si>
  <si>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</si>
  <si>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мес.</t>
  </si>
  <si>
    <t>Оказание услуг по техническому обслуживанию и ремонту системы автоматической пожарной сигнализации (АПС), системы оповещения и управления эвакуацией людей в случае пожара (СОУЭ), системы автоматизации противодымной вентиляции (САПВ), системы охранной сигнализации (ОС), системы тревожной сигнализации (ТС) и системы пожаротушения, осуществление организации передачи сигнала на пульт подразделения пожарной охраны объектах ОГАУЗ «ИГКБ №8».</t>
  </si>
  <si>
    <t>Исходя из имеющегося у Заказчика объёма финансового обеспечения для осуществления закупки НМЦД устанавливается в размере 720000 руб. (семьсот двадцать тысяч рублей 00 копеек)</t>
  </si>
  <si>
    <t xml:space="preserve">на оказание услуг по техническому обслуживанию и ремонту системы автоматической пожарной сигнализации (АПС), системы оповещения и управления эвакуацией людей в случае пожара (СОУЭ), системы </t>
  </si>
  <si>
    <t xml:space="preserve">автоматизации противодымной вентиляции (САПВ), системы охранной сигнализации (ОС), системы тревожной сигнализации (ТС) и системы пожаротушения, осуществление организации передачи сигнала на пульт </t>
  </si>
  <si>
    <t>подразделения пожарной охраны объектах ОГАУЗ «ИГКБ №8»</t>
  </si>
  <si>
    <t xml:space="preserve"> путем запроса котировок в электронной форме, участниками которого могут являться</t>
  </si>
  <si>
    <t>№ 110-24</t>
  </si>
  <si>
    <t>КП вх.1090 от 15.05.2024</t>
  </si>
  <si>
    <t>КП вх.1092 от 15.05.2024</t>
  </si>
  <si>
    <t>КП вх.1091 от 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</si>
</sst>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4" fillId="0" borderId="0" xfId="0" applyFont="1" applyAlignment="1">
      <alignment vertical="center" wrapText="1" shrinkToFit="1"/>
    </xf>
    <xf numFmtId="0" fontId="4" fillId="0" borderId="0" xfId="0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164" fontId="5" fillId="0" borderId="0" xfId="0" applyNumberFormat="1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zoomScalePageLayoutView="70" workbookViewId="0">
      <selection activeCell="E19" sqref="E19:G19"/>
    </sheetView>
  </sheetViews>
  <sheetFormatPr defaultRowHeight="15" x14ac:dyDescent="0.25"/>
  <cols>
    <col min="1" max="1" width="9.140625" style="9"/>
    <col min="2" max="2" width="27.28515625" style="9" customWidth="1"/>
    <col min="3" max="4" width="9.140625" style="9"/>
    <col min="5" max="5" width="17.28515625" style="1" customWidth="1"/>
    <col min="6" max="6" width="17.5703125" style="1" customWidth="1"/>
    <col min="7" max="7" width="17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9" customWidth="1"/>
    <col min="12" max="12" width="12.5703125" style="9" customWidth="1"/>
    <col min="13" max="13" width="10.28515625" style="9" customWidth="1"/>
    <col min="14" max="14" width="18.28515625" style="9" customWidth="1"/>
    <col min="15" max="15" width="19.42578125" style="1" customWidth="1"/>
    <col min="16" max="16384" width="9.140625" style="5"/>
  </cols>
  <sheetData>
    <row r="1" spans="1:15" x14ac:dyDescent="0.25">
      <c r="O1" s="8" t="s">
        <v>26</v>
      </c>
    </row>
    <row r="2" spans="1:15" ht="14.45" customHeight="1" x14ac:dyDescent="0.25">
      <c r="O2" s="8" t="s">
        <v>27</v>
      </c>
    </row>
    <row r="3" spans="1:15" x14ac:dyDescent="0.25">
      <c r="A3" s="22"/>
      <c r="B3" s="22"/>
      <c r="C3" s="22"/>
      <c r="D3" s="22"/>
      <c r="E3" s="23"/>
      <c r="F3" s="23"/>
      <c r="G3" s="23"/>
      <c r="H3" s="23"/>
      <c r="I3" s="23"/>
      <c r="J3" s="23"/>
      <c r="K3" s="22"/>
      <c r="L3" s="22"/>
      <c r="M3" s="22"/>
      <c r="N3" s="22"/>
      <c r="O3" s="8" t="s">
        <v>32</v>
      </c>
    </row>
    <row r="4" spans="1:15" x14ac:dyDescent="0.25">
      <c r="A4" s="29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x14ac:dyDescent="0.25">
      <c r="A5" s="24"/>
      <c r="B5" s="24"/>
      <c r="C5" s="24"/>
      <c r="D5" s="24"/>
      <c r="E5" s="25"/>
      <c r="F5" s="25"/>
      <c r="G5" s="25"/>
      <c r="H5" s="25"/>
      <c r="I5" s="25"/>
      <c r="J5" s="25"/>
      <c r="K5" s="29" t="s">
        <v>34</v>
      </c>
      <c r="L5" s="29"/>
      <c r="M5" s="29"/>
      <c r="N5" s="29"/>
      <c r="O5" s="29"/>
    </row>
    <row r="6" spans="1:15" ht="14.45" customHeight="1" x14ac:dyDescent="0.25">
      <c r="A6" s="22"/>
      <c r="B6" s="22"/>
      <c r="C6" s="22"/>
      <c r="D6" s="22"/>
      <c r="E6" s="23"/>
      <c r="F6" s="23"/>
      <c r="G6" s="23"/>
      <c r="H6" s="23"/>
      <c r="I6" s="23"/>
      <c r="J6" s="23"/>
      <c r="K6" s="22"/>
      <c r="L6" s="22"/>
      <c r="M6" s="22"/>
      <c r="N6" s="22"/>
      <c r="O6" s="8" t="s">
        <v>35</v>
      </c>
    </row>
    <row r="7" spans="1:15" x14ac:dyDescent="0.25">
      <c r="O7" s="8" t="s">
        <v>28</v>
      </c>
    </row>
    <row r="8" spans="1:15" ht="14.45" customHeight="1" x14ac:dyDescent="0.25">
      <c r="O8" s="8" t="s">
        <v>36</v>
      </c>
    </row>
    <row r="10" spans="1:15" x14ac:dyDescent="0.25">
      <c r="O10" s="3" t="s">
        <v>15</v>
      </c>
    </row>
    <row r="11" spans="1:15" x14ac:dyDescent="0.25">
      <c r="O11" s="4" t="s">
        <v>20</v>
      </c>
    </row>
    <row r="12" spans="1:15" x14ac:dyDescent="0.25">
      <c r="O12" s="4" t="s">
        <v>16</v>
      </c>
    </row>
    <row r="14" spans="1:15" ht="28.9" customHeight="1" x14ac:dyDescent="0.25">
      <c r="L14" s="30" t="s">
        <v>19</v>
      </c>
      <c r="M14" s="30"/>
      <c r="O14" s="1" t="s">
        <v>17</v>
      </c>
    </row>
    <row r="15" spans="1:15" ht="18.75" x14ac:dyDescent="0.25">
      <c r="O15" s="2"/>
    </row>
    <row r="16" spans="1:15" ht="18.75" x14ac:dyDescent="0.25">
      <c r="B16" s="30" t="s">
        <v>18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2"/>
    </row>
    <row r="17" spans="1:17" hidden="1" x14ac:dyDescent="0.25"/>
    <row r="19" spans="1:17" s="9" customFormat="1" ht="54.6" customHeight="1" x14ac:dyDescent="0.25">
      <c r="A19" s="34"/>
      <c r="B19" s="35"/>
      <c r="C19" s="36"/>
      <c r="D19" s="35"/>
      <c r="E19" s="26" t="s">
        <v>37</v>
      </c>
      <c r="F19" s="26" t="s">
        <v>39</v>
      </c>
      <c r="G19" s="26" t="s">
        <v>38</v>
      </c>
      <c r="H19" s="11"/>
      <c r="I19" s="12"/>
      <c r="J19" s="12"/>
      <c r="K19" s="13"/>
      <c r="L19" s="13"/>
      <c r="M19" s="13"/>
      <c r="N19" s="13"/>
      <c r="O19" s="12"/>
    </row>
    <row r="20" spans="1:17" s="9" customFormat="1" ht="30" customHeight="1" x14ac:dyDescent="0.25">
      <c r="A20" s="27" t="s">
        <v>0</v>
      </c>
      <c r="B20" s="27" t="s">
        <v>1</v>
      </c>
      <c r="C20" s="27" t="s">
        <v>2</v>
      </c>
      <c r="D20" s="27"/>
      <c r="E20" s="12" t="s">
        <v>5</v>
      </c>
      <c r="F20" s="12" t="s">
        <v>7</v>
      </c>
      <c r="G20" s="12" t="s">
        <v>8</v>
      </c>
      <c r="H20" s="12" t="s">
        <v>21</v>
      </c>
      <c r="I20" s="12" t="s">
        <v>22</v>
      </c>
      <c r="J20" s="37" t="s">
        <v>14</v>
      </c>
      <c r="K20" s="27" t="s">
        <v>11</v>
      </c>
      <c r="L20" s="27" t="s">
        <v>12</v>
      </c>
      <c r="M20" s="27" t="s">
        <v>13</v>
      </c>
      <c r="N20" s="27" t="s">
        <v>9</v>
      </c>
      <c r="O20" s="33" t="s">
        <v>10</v>
      </c>
    </row>
    <row r="21" spans="1:17" s="9" customFormat="1" ht="30" x14ac:dyDescent="0.25">
      <c r="A21" s="27"/>
      <c r="B21" s="27"/>
      <c r="C21" s="14" t="s">
        <v>3</v>
      </c>
      <c r="D21" s="14" t="s">
        <v>4</v>
      </c>
      <c r="E21" s="12" t="s">
        <v>6</v>
      </c>
      <c r="F21" s="12" t="s">
        <v>6</v>
      </c>
      <c r="G21" s="12" t="s">
        <v>6</v>
      </c>
      <c r="H21" s="12" t="s">
        <v>6</v>
      </c>
      <c r="I21" s="12" t="s">
        <v>6</v>
      </c>
      <c r="J21" s="38"/>
      <c r="K21" s="27"/>
      <c r="L21" s="27"/>
      <c r="M21" s="27"/>
      <c r="N21" s="27"/>
      <c r="O21" s="33"/>
    </row>
    <row r="22" spans="1:17" s="9" customFormat="1" ht="242.25" x14ac:dyDescent="0.25">
      <c r="A22" s="13">
        <v>1</v>
      </c>
      <c r="B22" s="21" t="s">
        <v>30</v>
      </c>
      <c r="C22" s="6" t="s">
        <v>29</v>
      </c>
      <c r="D22" s="7">
        <v>12</v>
      </c>
      <c r="E22" s="15">
        <v>60000</v>
      </c>
      <c r="F22" s="12">
        <v>67500</v>
      </c>
      <c r="G22" s="12">
        <v>67600</v>
      </c>
      <c r="H22" s="12"/>
      <c r="I22" s="12"/>
      <c r="J22" s="12">
        <f t="shared" ref="J22:J25" si="0">AVERAGE(E22:I22)</f>
        <v>65033.333333333336</v>
      </c>
      <c r="K22" s="13">
        <f t="shared" ref="K22:K25" si="1">COUNT(E22:I22)</f>
        <v>3</v>
      </c>
      <c r="L22" s="13">
        <f t="shared" ref="L22:L25" si="2">STDEV(E22:I22)</f>
        <v>4359.2812863284398</v>
      </c>
      <c r="M22" s="13">
        <f t="shared" ref="M22:M25" si="3">L22/J22*100</f>
        <v>6.7031490820017012</v>
      </c>
      <c r="N22" s="13" t="str">
        <f t="shared" ref="N22:N25" si="4">IF(M22&lt;33,"ОДНОРОДНЫЕ","НЕОДНОРОДНЫЕ")</f>
        <v>ОДНОРОДНЫЕ</v>
      </c>
      <c r="O22" s="12">
        <f t="shared" ref="O22:O25" si="5">D22*J22</f>
        <v>780400</v>
      </c>
    </row>
    <row r="23" spans="1:17" s="9" customFormat="1" x14ac:dyDescent="0.25">
      <c r="A23" s="13"/>
      <c r="B23" s="13" t="s">
        <v>25</v>
      </c>
      <c r="C23" s="16"/>
      <c r="D23" s="17"/>
      <c r="E23" s="12">
        <f>D22*E22</f>
        <v>720000</v>
      </c>
      <c r="F23" s="12">
        <f>D22*F22</f>
        <v>810000</v>
      </c>
      <c r="G23" s="12">
        <f>D22*G22</f>
        <v>811200</v>
      </c>
      <c r="H23" s="12"/>
      <c r="I23" s="12"/>
      <c r="J23" s="12"/>
      <c r="K23" s="13"/>
      <c r="L23" s="13"/>
      <c r="M23" s="13"/>
      <c r="N23" s="13"/>
      <c r="O23" s="12"/>
    </row>
    <row r="24" spans="1:17" s="9" customFormat="1" hidden="1" x14ac:dyDescent="0.25">
      <c r="A24" s="13">
        <v>3</v>
      </c>
      <c r="B24" s="13"/>
      <c r="C24" s="13"/>
      <c r="D24" s="18"/>
      <c r="E24" s="12"/>
      <c r="F24" s="12"/>
      <c r="G24" s="12"/>
      <c r="H24" s="12"/>
      <c r="I24" s="12"/>
      <c r="J24" s="12" t="e">
        <f t="shared" si="0"/>
        <v>#DIV/0!</v>
      </c>
      <c r="K24" s="13">
        <f t="shared" si="1"/>
        <v>0</v>
      </c>
      <c r="L24" s="13" t="e">
        <f t="shared" si="2"/>
        <v>#DIV/0!</v>
      </c>
      <c r="M24" s="13" t="e">
        <f t="shared" si="3"/>
        <v>#DIV/0!</v>
      </c>
      <c r="N24" s="13" t="e">
        <f t="shared" si="4"/>
        <v>#DIV/0!</v>
      </c>
      <c r="O24" s="12" t="e">
        <f t="shared" si="5"/>
        <v>#DIV/0!</v>
      </c>
    </row>
    <row r="25" spans="1:17" s="9" customFormat="1" hidden="1" x14ac:dyDescent="0.25">
      <c r="A25" s="13">
        <v>4</v>
      </c>
      <c r="B25" s="19"/>
      <c r="C25" s="13"/>
      <c r="D25" s="20"/>
      <c r="E25" s="12"/>
      <c r="F25" s="12"/>
      <c r="G25" s="12"/>
      <c r="H25" s="12"/>
      <c r="I25" s="12"/>
      <c r="J25" s="12" t="e">
        <f t="shared" si="0"/>
        <v>#DIV/0!</v>
      </c>
      <c r="K25" s="13">
        <f t="shared" si="1"/>
        <v>0</v>
      </c>
      <c r="L25" s="13" t="e">
        <f t="shared" si="2"/>
        <v>#DIV/0!</v>
      </c>
      <c r="M25" s="13" t="e">
        <f t="shared" si="3"/>
        <v>#DIV/0!</v>
      </c>
      <c r="N25" s="13" t="e">
        <f t="shared" si="4"/>
        <v>#DIV/0!</v>
      </c>
      <c r="O25" s="12" t="e">
        <f t="shared" si="5"/>
        <v>#DIV/0!</v>
      </c>
    </row>
    <row r="26" spans="1:17" s="9" customFormat="1" ht="14.45" hidden="1" customHeight="1" x14ac:dyDescent="0.25">
      <c r="A26" s="13">
        <v>5</v>
      </c>
      <c r="B26" s="19"/>
      <c r="C26" s="13"/>
      <c r="D26" s="20"/>
      <c r="E26" s="12"/>
      <c r="F26" s="12"/>
      <c r="G26" s="12"/>
      <c r="H26" s="12"/>
      <c r="I26" s="12"/>
      <c r="J26" s="12" t="e">
        <f>AVERAGE(E26:I26)</f>
        <v>#DIV/0!</v>
      </c>
      <c r="K26" s="13">
        <f>COUNT(E26:I26)</f>
        <v>0</v>
      </c>
      <c r="L26" s="13" t="e">
        <f>STDEV(E26:I26)</f>
        <v>#DIV/0!</v>
      </c>
      <c r="M26" s="13" t="e">
        <f>L26/J26*100</f>
        <v>#DIV/0!</v>
      </c>
      <c r="N26" s="13" t="e">
        <f>IF(M26&lt;33,"ОДНОРОДНЫЕ","НЕОДНОРОДНЫЕ")</f>
        <v>#DIV/0!</v>
      </c>
      <c r="O26" s="12" t="e">
        <f>D26*J26</f>
        <v>#DIV/0!</v>
      </c>
    </row>
    <row r="28" spans="1:17" x14ac:dyDescent="0.25">
      <c r="A28" s="31" t="s">
        <v>24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7" x14ac:dyDescent="0.25">
      <c r="A29" s="32" t="s">
        <v>23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7" x14ac:dyDescent="0.25">
      <c r="A31" s="28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0"/>
      <c r="Q31" s="10"/>
    </row>
  </sheetData>
  <mergeCells count="19">
    <mergeCell ref="A31:O31"/>
    <mergeCell ref="A4:O4"/>
    <mergeCell ref="K5:O5"/>
    <mergeCell ref="L14:M14"/>
    <mergeCell ref="B16:N16"/>
    <mergeCell ref="A28:O28"/>
    <mergeCell ref="A29:O29"/>
    <mergeCell ref="A30:O30"/>
    <mergeCell ref="O20:O21"/>
    <mergeCell ref="A19:B19"/>
    <mergeCell ref="C19:D19"/>
    <mergeCell ref="J20:J21"/>
    <mergeCell ref="K20:K21"/>
    <mergeCell ref="L20:L21"/>
    <mergeCell ref="M20:M21"/>
    <mergeCell ref="N20:N21"/>
    <mergeCell ref="A20:A21"/>
    <mergeCell ref="B20:B21"/>
    <mergeCell ref="C20:D20"/>
  </mergeCells>
  <conditionalFormatting sqref="N26">
    <cfRule type="containsText" dxfId="11" priority="10" operator="containsText" text="НЕ">
      <formula>NOT(ISERROR(SEARCH("НЕ",N26)))</formula>
    </cfRule>
    <cfRule type="containsText" dxfId="10" priority="11" operator="containsText" text="ОДНОРОДНЫЕ">
      <formula>NOT(ISERROR(SEARCH("ОДНОРОДНЫЕ",N26)))</formula>
    </cfRule>
    <cfRule type="containsText" dxfId="9" priority="12" operator="containsText" text="НЕОДНОРОДНЫЕ">
      <formula>NOT(ISERROR(SEARCH("НЕОДНОРОДНЫЕ",N26)))</formula>
    </cfRule>
  </conditionalFormatting>
  <conditionalFormatting sqref="N26">
    <cfRule type="containsText" dxfId="8" priority="7" operator="containsText" text="НЕОДНОРОДНЫЕ">
      <formula>NOT(ISERROR(SEARCH("НЕОДНОРОДНЫЕ",N26)))</formula>
    </cfRule>
    <cfRule type="containsText" dxfId="7" priority="8" operator="containsText" text="ОДНОРОДНЫЕ">
      <formula>NOT(ISERROR(SEARCH("ОДНОРОДНЫЕ",N26)))</formula>
    </cfRule>
    <cfRule type="containsText" dxfId="6" priority="9" operator="containsText" text="НЕОДНОРОДНЫЕ">
      <formula>NOT(ISERROR(SEARCH("НЕОДНОРОДНЫЕ",N26)))</formula>
    </cfRule>
  </conditionalFormatting>
  <conditionalFormatting sqref="N22:N25">
    <cfRule type="containsText" dxfId="5" priority="4" operator="containsText" text="НЕ">
      <formula>NOT(ISERROR(SEARCH("НЕ",N22)))</formula>
    </cfRule>
    <cfRule type="containsText" dxfId="4" priority="5" operator="containsText" text="ОДНОРОДНЫЕ">
      <formula>NOT(ISERROR(SEARCH("ОДНОРОДНЫЕ",N22)))</formula>
    </cfRule>
    <cfRule type="containsText" dxfId="3" priority="6" operator="containsText" text="НЕОДНОРОДНЫЕ">
      <formula>NOT(ISERROR(SEARCH("НЕОДНОРОДНЫЕ",N22)))</formula>
    </cfRule>
  </conditionalFormatting>
  <conditionalFormatting sqref="N22:N25">
    <cfRule type="containsText" dxfId="2" priority="1" operator="containsText" text="НЕОДНОРОДНЫЕ">
      <formula>NOT(ISERROR(SEARCH("НЕОДНОРОДНЫЕ",N22)))</formula>
    </cfRule>
    <cfRule type="containsText" dxfId="1" priority="2" operator="containsText" text="ОДНОРОДНЫЕ">
      <formula>NOT(ISERROR(SEARCH("ОДНОРОДНЫЕ",N22)))</formula>
    </cfRule>
    <cfRule type="containsText" dxfId="0" priority="3" operator="containsText" text="НЕОДНОРОДНЫЕ">
      <formula>NOT(ISERROR(SEARCH("НЕОДНОРОДНЫЕ",N22)))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2024-05-15T06:38:20Z</dcterms:modified>
</cp:coreProperties>
</file>