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20" i="1"/>
  <c r="N22" i="1" l="1"/>
  <c r="N23" i="1"/>
  <c r="N24" i="1"/>
  <c r="N25" i="1"/>
  <c r="N28" i="1"/>
  <c r="N29" i="1"/>
  <c r="N30" i="1"/>
  <c r="N31" i="1"/>
  <c r="N34" i="1"/>
  <c r="N35" i="1"/>
  <c r="N36" i="1"/>
  <c r="N37" i="1"/>
  <c r="N40" i="1"/>
  <c r="N41" i="1"/>
  <c r="N42" i="1"/>
  <c r="N43" i="1"/>
  <c r="N46" i="1"/>
  <c r="N47" i="1"/>
  <c r="N48" i="1"/>
  <c r="N49" i="1"/>
  <c r="N52" i="1"/>
  <c r="N53" i="1"/>
  <c r="N54" i="1"/>
  <c r="N55" i="1"/>
  <c r="N58" i="1"/>
  <c r="N59" i="1"/>
  <c r="N60" i="1"/>
  <c r="N21" i="1"/>
  <c r="N26" i="1"/>
  <c r="N27" i="1"/>
  <c r="N32" i="1"/>
  <c r="N33" i="1"/>
  <c r="N38" i="1"/>
  <c r="N39" i="1"/>
  <c r="N44" i="1"/>
  <c r="N45" i="1"/>
  <c r="N50" i="1"/>
  <c r="N51" i="1"/>
  <c r="N56" i="1"/>
  <c r="N57" i="1"/>
  <c r="N20" i="1"/>
  <c r="K59" i="1"/>
  <c r="H61" i="1" l="1"/>
  <c r="J20" i="1"/>
  <c r="K20" i="1"/>
  <c r="F61" i="1"/>
  <c r="L20" i="1" l="1"/>
  <c r="M20" i="1" s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J60" i="1"/>
  <c r="K60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2" i="1"/>
  <c r="K42" i="1"/>
  <c r="J43" i="1"/>
  <c r="K43" i="1"/>
  <c r="J44" i="1"/>
  <c r="K44" i="1"/>
  <c r="J45" i="1"/>
  <c r="K45" i="1"/>
  <c r="J46" i="1"/>
  <c r="K46" i="1"/>
  <c r="K23" i="1"/>
  <c r="J23" i="1"/>
  <c r="K22" i="1"/>
  <c r="J22" i="1"/>
  <c r="K62" i="1"/>
  <c r="I62" i="1"/>
  <c r="N62" i="1" s="1"/>
  <c r="J62" i="1"/>
  <c r="L62" i="1" l="1"/>
  <c r="M62" i="1" s="1"/>
  <c r="L46" i="1"/>
  <c r="M46" i="1" s="1"/>
  <c r="L38" i="1"/>
  <c r="M38" i="1" s="1"/>
  <c r="L54" i="1"/>
  <c r="M54" i="1" s="1"/>
  <c r="L30" i="1"/>
  <c r="M30" i="1" s="1"/>
  <c r="L26" i="1"/>
  <c r="M26" i="1" s="1"/>
  <c r="L43" i="1"/>
  <c r="M43" i="1" s="1"/>
  <c r="L58" i="1"/>
  <c r="M58" i="1" s="1"/>
  <c r="L51" i="1"/>
  <c r="M51" i="1" s="1"/>
  <c r="L47" i="1"/>
  <c r="M47" i="1" s="1"/>
  <c r="L60" i="1"/>
  <c r="M60" i="1" s="1"/>
  <c r="L53" i="1"/>
  <c r="M53" i="1" s="1"/>
  <c r="L39" i="1"/>
  <c r="M39" i="1" s="1"/>
  <c r="L35" i="1"/>
  <c r="M35" i="1" s="1"/>
  <c r="L31" i="1"/>
  <c r="M31" i="1" s="1"/>
  <c r="L27" i="1"/>
  <c r="M27" i="1" s="1"/>
  <c r="L32" i="1"/>
  <c r="M32" i="1" s="1"/>
  <c r="L59" i="1"/>
  <c r="M59" i="1" s="1"/>
  <c r="L45" i="1"/>
  <c r="M45" i="1" s="1"/>
  <c r="L37" i="1"/>
  <c r="M37" i="1" s="1"/>
  <c r="L33" i="1"/>
  <c r="M33" i="1" s="1"/>
  <c r="L29" i="1"/>
  <c r="M29" i="1" s="1"/>
  <c r="L25" i="1"/>
  <c r="M25" i="1" s="1"/>
  <c r="L56" i="1"/>
  <c r="M56" i="1" s="1"/>
  <c r="L49" i="1"/>
  <c r="M49" i="1" s="1"/>
  <c r="L55" i="1"/>
  <c r="M55" i="1" s="1"/>
  <c r="L48" i="1"/>
  <c r="M48" i="1" s="1"/>
  <c r="L52" i="1"/>
  <c r="M52" i="1" s="1"/>
  <c r="L57" i="1"/>
  <c r="M57" i="1" s="1"/>
  <c r="L50" i="1"/>
  <c r="M50" i="1" s="1"/>
  <c r="L44" i="1"/>
  <c r="M44" i="1" s="1"/>
  <c r="L34" i="1"/>
  <c r="M34" i="1" s="1"/>
  <c r="L28" i="1"/>
  <c r="M28" i="1" s="1"/>
  <c r="L42" i="1"/>
  <c r="M42" i="1" s="1"/>
  <c r="L40" i="1"/>
  <c r="M40" i="1" s="1"/>
  <c r="L36" i="1"/>
  <c r="M36" i="1" s="1"/>
  <c r="L24" i="1"/>
  <c r="M24" i="1" s="1"/>
  <c r="L23" i="1"/>
  <c r="M23" i="1" s="1"/>
  <c r="K21" i="1"/>
  <c r="J21" i="1"/>
  <c r="L22" i="1"/>
  <c r="M22" i="1" s="1"/>
  <c r="D17" i="1" l="1"/>
  <c r="L21" i="1"/>
  <c r="M21" i="1" s="1"/>
  <c r="J41" i="1"/>
  <c r="K41" i="1"/>
  <c r="G61" i="1"/>
  <c r="L41" i="1" l="1"/>
  <c r="M41" i="1" s="1"/>
</calcChain>
</file>

<file path=xl/sharedStrings.xml><?xml version="1.0" encoding="utf-8"?>
<sst xmlns="http://schemas.openxmlformats.org/spreadsheetml/2006/main" count="160" uniqueCount="56">
  <si>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</si>
  <si>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</si>
  <si>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</si>
  <si>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</si>
  <si>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</si>
  <si>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</si>
  <si>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</si>
  <si>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</si>
  <si>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</si>
  <si>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</si>
  <si>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</si>
  <si>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</si>
  <si>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</si>
  <si>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</si>
  <si>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</si>
  <si>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</si>
  <si>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</si>
  <si>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</si>
  <si>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</si>
  <si>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</si>
  <si>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</si>
  <si>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</si>
  <si>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</si>
  <si>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</si>
  <si>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бланк</t>
  </si>
  <si>
    <t>74*210</t>
  </si>
  <si>
    <t>105*21</t>
  </si>
  <si>
    <t>А7 74*105</t>
  </si>
  <si>
    <t>А6 105*148</t>
  </si>
  <si>
    <t>А5 148*210</t>
  </si>
  <si>
    <t xml:space="preserve">бланк-брошюра </t>
  </si>
  <si>
    <t>А4 210*297</t>
  </si>
  <si>
    <t>А3 297*420</t>
  </si>
  <si>
    <t>бланк-брошюра</t>
  </si>
  <si>
    <t xml:space="preserve">журнал </t>
  </si>
  <si>
    <t>А4</t>
  </si>
  <si>
    <t>журнал</t>
  </si>
  <si>
    <t>46*17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</si>
  <si>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</si>
  <si>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</si>
  <si>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</si>
  <si>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</si>
  <si>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</si>
  <si>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</si>
  <si>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изготовлению бланочной продукции</t>
  </si>
  <si>
    <t>№ 107-24</t>
  </si>
  <si>
    <t>50*145</t>
  </si>
  <si>
    <t>100*135</t>
  </si>
  <si>
    <t>95*95</t>
  </si>
  <si>
    <t>карта</t>
  </si>
  <si>
    <t xml:space="preserve">А4 </t>
  </si>
  <si>
    <t>Картон для регистратуры</t>
  </si>
  <si>
    <t>КП вх 1084 от 13.05.2024 г.</t>
  </si>
  <si>
    <t>КП вх 1085 от 13.05.2024 г.</t>
  </si>
  <si>
    <t>КП вх 1083 от 13.05.2024 г.</t>
  </si>
  <si>
    <t>Начальная (максимальная) цена договора устанавливается в размере  1 310 329,49 руб. (один миллион триста десять тысяч триста двадцать девять рублей сорок девять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</si>
</sst>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="85" zoomScaleNormal="85" zoomScalePageLayoutView="70" workbookViewId="0">
      <selection activeCell="F11" sqref="F11"/>
    </sheetView>
  </sheetViews>
  <sheetFormatPr defaultRowHeight="15" x14ac:dyDescent="0.25"/>
  <cols>
    <col min="1" max="1" width="7.5703125" style="1" customWidth="1"/>
    <col min="2" max="2" width="25.7109375" style="1" customWidth="1"/>
    <col min="3" max="3" width="14" style="1" customWidth="1"/>
    <col min="4" max="5" width="9.140625" style="1"/>
    <col min="6" max="8" width="17" style="2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3.42578125" style="1" customWidth="1"/>
    <col min="14" max="14" width="14.7109375" style="2" customWidth="1"/>
    <col min="15" max="16384" width="9.140625" style="4"/>
  </cols>
  <sheetData>
    <row r="1" spans="2:14" x14ac:dyDescent="0.25">
      <c r="N1" s="3" t="s">
        <v>40</v>
      </c>
    </row>
    <row r="2" spans="2:14" ht="14.45" customHeight="1" x14ac:dyDescent="0.25">
      <c r="N2" s="3" t="s">
        <v>41</v>
      </c>
    </row>
    <row r="3" spans="2:14" x14ac:dyDescent="0.25">
      <c r="N3" s="3" t="s">
        <v>44</v>
      </c>
    </row>
    <row r="4" spans="2:14" ht="14.45" customHeight="1" x14ac:dyDescent="0.25">
      <c r="N4" s="3" t="s">
        <v>42</v>
      </c>
    </row>
    <row r="5" spans="2:14" ht="14.45" customHeight="1" x14ac:dyDescent="0.25">
      <c r="N5" s="3" t="s">
        <v>43</v>
      </c>
    </row>
    <row r="6" spans="2:14" ht="14.45" customHeight="1" x14ac:dyDescent="0.2">
      <c r="N6" s="5" t="s">
        <v>45</v>
      </c>
    </row>
    <row r="8" spans="2:14" x14ac:dyDescent="0.25">
      <c r="N8" s="6" t="s">
        <v>16</v>
      </c>
    </row>
    <row r="9" spans="2:14" x14ac:dyDescent="0.25">
      <c r="N9" s="7" t="s">
        <v>21</v>
      </c>
    </row>
    <row r="10" spans="2:14" x14ac:dyDescent="0.25">
      <c r="N10" s="7" t="s">
        <v>17</v>
      </c>
    </row>
    <row r="12" spans="2:14" ht="28.9" customHeight="1" x14ac:dyDescent="0.25">
      <c r="K12" s="32" t="s">
        <v>20</v>
      </c>
      <c r="L12" s="32"/>
      <c r="N12" s="8" t="s">
        <v>18</v>
      </c>
    </row>
    <row r="13" spans="2:14" x14ac:dyDescent="0.25">
      <c r="N13" s="8"/>
    </row>
    <row r="14" spans="2:14" x14ac:dyDescent="0.25"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8"/>
    </row>
    <row r="15" spans="2:14" hidden="1" x14ac:dyDescent="0.25"/>
    <row r="17" spans="1:14" s="1" customFormat="1" ht="30" x14ac:dyDescent="0.25">
      <c r="A17" s="39" t="s">
        <v>14</v>
      </c>
      <c r="B17" s="40"/>
      <c r="C17" s="35"/>
      <c r="D17" s="34">
        <f>SUMIF(N20:N60,"&gt;0")</f>
        <v>1310329.4899999995</v>
      </c>
      <c r="E17" s="35"/>
      <c r="F17" s="47" t="s">
        <v>52</v>
      </c>
      <c r="G17" s="47" t="s">
        <v>53</v>
      </c>
      <c r="H17" s="47" t="s">
        <v>54</v>
      </c>
      <c r="I17" s="9"/>
      <c r="J17" s="10"/>
      <c r="K17" s="10"/>
      <c r="L17" s="10"/>
      <c r="M17" s="10"/>
      <c r="N17" s="9"/>
    </row>
    <row r="18" spans="1:14" s="1" customFormat="1" ht="30" customHeight="1" x14ac:dyDescent="0.25">
      <c r="A18" s="38" t="s">
        <v>0</v>
      </c>
      <c r="B18" s="43" t="s">
        <v>1</v>
      </c>
      <c r="C18" s="44"/>
      <c r="D18" s="38" t="s">
        <v>2</v>
      </c>
      <c r="E18" s="38"/>
      <c r="F18" s="9" t="s">
        <v>5</v>
      </c>
      <c r="G18" s="9" t="s">
        <v>7</v>
      </c>
      <c r="H18" s="9" t="s">
        <v>8</v>
      </c>
      <c r="I18" s="36" t="s">
        <v>15</v>
      </c>
      <c r="J18" s="38" t="s">
        <v>11</v>
      </c>
      <c r="K18" s="38" t="s">
        <v>12</v>
      </c>
      <c r="L18" s="38" t="s">
        <v>13</v>
      </c>
      <c r="M18" s="38" t="s">
        <v>9</v>
      </c>
      <c r="N18" s="33" t="s">
        <v>10</v>
      </c>
    </row>
    <row r="19" spans="1:14" s="1" customFormat="1" x14ac:dyDescent="0.25">
      <c r="A19" s="38"/>
      <c r="B19" s="45"/>
      <c r="C19" s="46"/>
      <c r="D19" s="10" t="s">
        <v>3</v>
      </c>
      <c r="E19" s="10" t="s">
        <v>4</v>
      </c>
      <c r="F19" s="9" t="s">
        <v>6</v>
      </c>
      <c r="G19" s="9" t="s">
        <v>6</v>
      </c>
      <c r="H19" s="9" t="s">
        <v>6</v>
      </c>
      <c r="I19" s="37"/>
      <c r="J19" s="38"/>
      <c r="K19" s="38"/>
      <c r="L19" s="38"/>
      <c r="M19" s="38"/>
      <c r="N19" s="33"/>
    </row>
    <row r="20" spans="1:14" s="1" customFormat="1" ht="15.6" customHeight="1" x14ac:dyDescent="0.25">
      <c r="A20" s="10">
        <v>1</v>
      </c>
      <c r="B20" s="12" t="s">
        <v>24</v>
      </c>
      <c r="C20" s="29" t="s">
        <v>46</v>
      </c>
      <c r="D20" s="13" t="s">
        <v>23</v>
      </c>
      <c r="E20" s="31">
        <v>10000</v>
      </c>
      <c r="F20" s="9">
        <v>0.12</v>
      </c>
      <c r="G20" s="9">
        <v>0.15</v>
      </c>
      <c r="H20" s="9">
        <v>0.13</v>
      </c>
      <c r="I20" s="9">
        <f>AVERAGE(F20:H20)</f>
        <v>0.13333333333333333</v>
      </c>
      <c r="J20" s="10">
        <f t="shared" ref="J20:J60" si="0">COUNT(F20:H20)</f>
        <v>3</v>
      </c>
      <c r="K20" s="10">
        <f t="shared" ref="K20:K60" si="1">STDEV(F20:H20)</f>
        <v>1.5275252316519465E-2</v>
      </c>
      <c r="L20" s="10">
        <f>K20/I20*100</f>
        <v>11.456439237389599</v>
      </c>
      <c r="M20" s="10" t="str">
        <f>IF(L20&lt;33,"ОДНОРОДНЫЕ","НЕОДНОРОДНЫЕ")</f>
        <v>ОДНОРОДНЫЕ</v>
      </c>
      <c r="N20" s="9">
        <f>E20*I20</f>
        <v>1333.3333333333333</v>
      </c>
    </row>
    <row r="21" spans="1:14" s="1" customFormat="1" ht="15.6" customHeight="1" x14ac:dyDescent="0.25">
      <c r="A21" s="10">
        <v>2</v>
      </c>
      <c r="B21" s="12" t="s">
        <v>24</v>
      </c>
      <c r="C21" s="29" t="s">
        <v>26</v>
      </c>
      <c r="D21" s="13" t="s">
        <v>23</v>
      </c>
      <c r="E21" s="31">
        <v>105000</v>
      </c>
      <c r="F21" s="9">
        <v>0.11</v>
      </c>
      <c r="G21" s="9">
        <v>0.11</v>
      </c>
      <c r="H21" s="9">
        <v>0.11</v>
      </c>
      <c r="I21" s="11">
        <f t="shared" ref="I21:I60" si="2">AVERAGE(F21:H21)</f>
        <v>0.11</v>
      </c>
      <c r="J21" s="10">
        <f t="shared" si="0"/>
        <v>3</v>
      </c>
      <c r="K21" s="10">
        <f t="shared" si="1"/>
        <v>0</v>
      </c>
      <c r="L21" s="10">
        <f t="shared" ref="L21:L23" si="3">K21/I21*100</f>
        <v>0</v>
      </c>
      <c r="M21" s="10" t="str">
        <f t="shared" ref="M21:M23" si="4">IF(L21&lt;33,"ОДНОРОДНЫЕ","НЕОДНОРОДНЫЕ")</f>
        <v>ОДНОРОДНЫЕ</v>
      </c>
      <c r="N21" s="9">
        <f t="shared" ref="N21:N60" si="5">E21*I21</f>
        <v>11550</v>
      </c>
    </row>
    <row r="22" spans="1:14" s="1" customFormat="1" ht="15.6" customHeight="1" x14ac:dyDescent="0.25">
      <c r="A22" s="10">
        <v>3</v>
      </c>
      <c r="B22" s="12" t="s">
        <v>24</v>
      </c>
      <c r="C22" s="29" t="s">
        <v>25</v>
      </c>
      <c r="D22" s="13" t="s">
        <v>23</v>
      </c>
      <c r="E22" s="31">
        <v>11000</v>
      </c>
      <c r="F22" s="9">
        <v>0.38</v>
      </c>
      <c r="G22" s="9">
        <v>0.73</v>
      </c>
      <c r="H22" s="9">
        <v>0.53</v>
      </c>
      <c r="I22" s="11">
        <f t="shared" si="2"/>
        <v>0.54666666666666663</v>
      </c>
      <c r="J22" s="10">
        <f t="shared" si="0"/>
        <v>3</v>
      </c>
      <c r="K22" s="10">
        <f t="shared" si="1"/>
        <v>0.17559422921421244</v>
      </c>
      <c r="L22" s="10">
        <f t="shared" si="3"/>
        <v>32.120895587965691</v>
      </c>
      <c r="M22" s="10" t="str">
        <f t="shared" si="4"/>
        <v>ОДНОРОДНЫЕ</v>
      </c>
      <c r="N22" s="9">
        <f t="shared" si="5"/>
        <v>6013.333333333333</v>
      </c>
    </row>
    <row r="23" spans="1:14" s="1" customFormat="1" ht="15.6" customHeight="1" x14ac:dyDescent="0.25">
      <c r="A23" s="10">
        <v>4</v>
      </c>
      <c r="B23" s="12" t="s">
        <v>24</v>
      </c>
      <c r="C23" s="29" t="s">
        <v>47</v>
      </c>
      <c r="D23" s="13" t="s">
        <v>23</v>
      </c>
      <c r="E23" s="31">
        <v>5000</v>
      </c>
      <c r="F23" s="9">
        <v>0.12</v>
      </c>
      <c r="G23" s="9">
        <v>0.16</v>
      </c>
      <c r="H23" s="9">
        <v>0.13</v>
      </c>
      <c r="I23" s="11">
        <f t="shared" si="2"/>
        <v>0.13666666666666669</v>
      </c>
      <c r="J23" s="10">
        <f t="shared" si="0"/>
        <v>3</v>
      </c>
      <c r="K23" s="10">
        <f t="shared" si="1"/>
        <v>2.0816659994661264E-2</v>
      </c>
      <c r="L23" s="10">
        <f t="shared" si="3"/>
        <v>15.231702435117997</v>
      </c>
      <c r="M23" s="10" t="str">
        <f t="shared" si="4"/>
        <v>ОДНОРОДНЫЕ</v>
      </c>
      <c r="N23" s="9">
        <f t="shared" si="5"/>
        <v>683.33333333333348</v>
      </c>
    </row>
    <row r="24" spans="1:14" s="1" customFormat="1" ht="15.6" customHeight="1" x14ac:dyDescent="0.25">
      <c r="A24" s="10">
        <v>5</v>
      </c>
      <c r="B24" s="12" t="s">
        <v>24</v>
      </c>
      <c r="C24" s="29" t="s">
        <v>48</v>
      </c>
      <c r="D24" s="13" t="s">
        <v>23</v>
      </c>
      <c r="E24" s="31">
        <v>5000</v>
      </c>
      <c r="F24" s="9">
        <v>0.14000000000000001</v>
      </c>
      <c r="G24" s="9">
        <v>0.21</v>
      </c>
      <c r="H24" s="9">
        <v>0.17</v>
      </c>
      <c r="I24" s="11">
        <f t="shared" si="2"/>
        <v>0.17333333333333334</v>
      </c>
      <c r="J24" s="10">
        <f t="shared" si="0"/>
        <v>3</v>
      </c>
      <c r="K24" s="10">
        <f t="shared" si="1"/>
        <v>3.5118845842842403E-2</v>
      </c>
      <c r="L24" s="10">
        <f t="shared" ref="L24:L46" si="6">K24/I24*100</f>
        <v>20.26087260163985</v>
      </c>
      <c r="M24" s="10" t="str">
        <f t="shared" ref="M24:M46" si="7">IF(L24&lt;33,"ОДНОРОДНЫЕ","НЕОДНОРОДНЫЕ")</f>
        <v>ОДНОРОДНЫЕ</v>
      </c>
      <c r="N24" s="9">
        <f t="shared" si="5"/>
        <v>866.66666666666674</v>
      </c>
    </row>
    <row r="25" spans="1:14" s="1" customFormat="1" ht="15.6" customHeight="1" x14ac:dyDescent="0.25">
      <c r="A25" s="10">
        <v>6</v>
      </c>
      <c r="B25" s="12" t="s">
        <v>24</v>
      </c>
      <c r="C25" s="29" t="s">
        <v>28</v>
      </c>
      <c r="D25" s="13" t="s">
        <v>23</v>
      </c>
      <c r="E25" s="31">
        <v>159000</v>
      </c>
      <c r="F25" s="9">
        <v>0.08</v>
      </c>
      <c r="G25" s="9">
        <v>0.08</v>
      </c>
      <c r="H25" s="9">
        <v>0.08</v>
      </c>
      <c r="I25" s="11">
        <f t="shared" si="2"/>
        <v>0.08</v>
      </c>
      <c r="J25" s="10">
        <f t="shared" si="0"/>
        <v>3</v>
      </c>
      <c r="K25" s="10">
        <f t="shared" si="1"/>
        <v>0</v>
      </c>
      <c r="L25" s="10">
        <f t="shared" si="6"/>
        <v>0</v>
      </c>
      <c r="M25" s="10" t="str">
        <f t="shared" si="7"/>
        <v>ОДНОРОДНЫЕ</v>
      </c>
      <c r="N25" s="9">
        <f t="shared" si="5"/>
        <v>12720</v>
      </c>
    </row>
    <row r="26" spans="1:14" s="1" customFormat="1" ht="15.6" customHeight="1" x14ac:dyDescent="0.25">
      <c r="A26" s="10">
        <v>7</v>
      </c>
      <c r="B26" s="12" t="s">
        <v>24</v>
      </c>
      <c r="C26" s="29" t="s">
        <v>27</v>
      </c>
      <c r="D26" s="13" t="s">
        <v>23</v>
      </c>
      <c r="E26" s="31">
        <v>3000</v>
      </c>
      <c r="F26" s="9">
        <v>0.06</v>
      </c>
      <c r="G26" s="9">
        <v>0.09</v>
      </c>
      <c r="H26" s="9">
        <v>7.0000000000000007E-2</v>
      </c>
      <c r="I26" s="11">
        <f t="shared" si="2"/>
        <v>7.3333333333333334E-2</v>
      </c>
      <c r="J26" s="10">
        <f t="shared" si="0"/>
        <v>3</v>
      </c>
      <c r="K26" s="10">
        <f t="shared" si="1"/>
        <v>1.5275252316519477E-2</v>
      </c>
      <c r="L26" s="10">
        <f t="shared" si="6"/>
        <v>20.82988952252656</v>
      </c>
      <c r="M26" s="10" t="str">
        <f t="shared" si="7"/>
        <v>ОДНОРОДНЫЕ</v>
      </c>
      <c r="N26" s="9">
        <f t="shared" si="5"/>
        <v>220</v>
      </c>
    </row>
    <row r="27" spans="1:14" s="1" customFormat="1" ht="15.6" customHeight="1" x14ac:dyDescent="0.25">
      <c r="A27" s="10">
        <v>8</v>
      </c>
      <c r="B27" s="12" t="s">
        <v>24</v>
      </c>
      <c r="C27" s="29" t="s">
        <v>29</v>
      </c>
      <c r="D27" s="13" t="s">
        <v>23</v>
      </c>
      <c r="E27" s="31">
        <v>339300</v>
      </c>
      <c r="F27" s="9">
        <v>0.15</v>
      </c>
      <c r="G27" s="9">
        <v>0.16</v>
      </c>
      <c r="H27" s="9">
        <v>0.16</v>
      </c>
      <c r="I27" s="11">
        <f t="shared" si="2"/>
        <v>0.15666666666666665</v>
      </c>
      <c r="J27" s="10">
        <f t="shared" si="0"/>
        <v>3</v>
      </c>
      <c r="K27" s="10">
        <f t="shared" si="1"/>
        <v>5.7735026918962623E-3</v>
      </c>
      <c r="L27" s="10">
        <f t="shared" si="6"/>
        <v>3.6852144841891041</v>
      </c>
      <c r="M27" s="10" t="str">
        <f t="shared" si="7"/>
        <v>ОДНОРОДНЫЕ</v>
      </c>
      <c r="N27" s="9">
        <f t="shared" si="5"/>
        <v>53156.999999999993</v>
      </c>
    </row>
    <row r="28" spans="1:14" s="1" customFormat="1" ht="15.6" customHeight="1" x14ac:dyDescent="0.25">
      <c r="A28" s="10">
        <v>9</v>
      </c>
      <c r="B28" s="12" t="s">
        <v>24</v>
      </c>
      <c r="C28" s="29" t="s">
        <v>29</v>
      </c>
      <c r="D28" s="13" t="s">
        <v>23</v>
      </c>
      <c r="E28" s="31">
        <v>433000</v>
      </c>
      <c r="F28" s="9">
        <v>0.15</v>
      </c>
      <c r="G28" s="9">
        <v>0.16</v>
      </c>
      <c r="H28" s="9">
        <v>0.16</v>
      </c>
      <c r="I28" s="11">
        <f t="shared" si="2"/>
        <v>0.15666666666666665</v>
      </c>
      <c r="J28" s="10">
        <f t="shared" si="0"/>
        <v>3</v>
      </c>
      <c r="K28" s="10">
        <f t="shared" si="1"/>
        <v>5.7735026918962623E-3</v>
      </c>
      <c r="L28" s="10">
        <f t="shared" si="6"/>
        <v>3.6852144841891041</v>
      </c>
      <c r="M28" s="10" t="str">
        <f t="shared" si="7"/>
        <v>ОДНОРОДНЫЕ</v>
      </c>
      <c r="N28" s="9">
        <f t="shared" si="5"/>
        <v>67836.666666666657</v>
      </c>
    </row>
    <row r="29" spans="1:14" s="1" customFormat="1" ht="15.6" customHeight="1" x14ac:dyDescent="0.25">
      <c r="A29" s="10">
        <v>10</v>
      </c>
      <c r="B29" s="12" t="s">
        <v>30</v>
      </c>
      <c r="C29" s="29" t="s">
        <v>29</v>
      </c>
      <c r="D29" s="13" t="s">
        <v>23</v>
      </c>
      <c r="E29" s="31">
        <v>61200</v>
      </c>
      <c r="F29" s="9">
        <v>0.59</v>
      </c>
      <c r="G29" s="9">
        <v>0.63</v>
      </c>
      <c r="H29" s="9">
        <v>0.63</v>
      </c>
      <c r="I29" s="11">
        <f t="shared" si="2"/>
        <v>0.6166666666666667</v>
      </c>
      <c r="J29" s="10">
        <f t="shared" si="0"/>
        <v>3</v>
      </c>
      <c r="K29" s="10">
        <f t="shared" si="1"/>
        <v>2.3094010767585053E-2</v>
      </c>
      <c r="L29" s="10">
        <f t="shared" si="6"/>
        <v>3.7449747190678466</v>
      </c>
      <c r="M29" s="10" t="str">
        <f t="shared" si="7"/>
        <v>ОДНОРОДНЫЕ</v>
      </c>
      <c r="N29" s="9">
        <f t="shared" si="5"/>
        <v>37740</v>
      </c>
    </row>
    <row r="30" spans="1:14" s="1" customFormat="1" ht="15.6" customHeight="1" x14ac:dyDescent="0.25">
      <c r="A30" s="10">
        <v>11</v>
      </c>
      <c r="B30" s="12" t="s">
        <v>24</v>
      </c>
      <c r="C30" s="29" t="s">
        <v>29</v>
      </c>
      <c r="D30" s="13" t="s">
        <v>23</v>
      </c>
      <c r="E30" s="31">
        <v>13000</v>
      </c>
      <c r="F30" s="9">
        <v>3.48</v>
      </c>
      <c r="G30" s="9">
        <v>3.69</v>
      </c>
      <c r="H30" s="9">
        <v>3.67</v>
      </c>
      <c r="I30" s="11">
        <f t="shared" si="2"/>
        <v>3.6133333333333333</v>
      </c>
      <c r="J30" s="10">
        <f t="shared" si="0"/>
        <v>3</v>
      </c>
      <c r="K30" s="10">
        <f t="shared" si="1"/>
        <v>0.11590225767142472</v>
      </c>
      <c r="L30" s="10">
        <f t="shared" si="6"/>
        <v>3.2076270573272523</v>
      </c>
      <c r="M30" s="10" t="str">
        <f t="shared" si="7"/>
        <v>ОДНОРОДНЫЕ</v>
      </c>
      <c r="N30" s="9">
        <f t="shared" si="5"/>
        <v>46973.333333333336</v>
      </c>
    </row>
    <row r="31" spans="1:14" s="1" customFormat="1" ht="15.6" customHeight="1" x14ac:dyDescent="0.25">
      <c r="A31" s="10">
        <v>12</v>
      </c>
      <c r="B31" s="12" t="s">
        <v>24</v>
      </c>
      <c r="C31" s="29" t="s">
        <v>31</v>
      </c>
      <c r="D31" s="13" t="s">
        <v>23</v>
      </c>
      <c r="E31" s="31">
        <v>93000</v>
      </c>
      <c r="F31" s="9">
        <v>0.3</v>
      </c>
      <c r="G31" s="9">
        <v>0.33</v>
      </c>
      <c r="H31" s="9">
        <v>0.32</v>
      </c>
      <c r="I31" s="11">
        <f t="shared" si="2"/>
        <v>0.31666666666666665</v>
      </c>
      <c r="J31" s="10">
        <f t="shared" si="0"/>
        <v>3</v>
      </c>
      <c r="K31" s="10">
        <f t="shared" si="1"/>
        <v>1.527525231651948E-2</v>
      </c>
      <c r="L31" s="10">
        <f t="shared" si="6"/>
        <v>4.8237638894272044</v>
      </c>
      <c r="M31" s="10" t="str">
        <f t="shared" si="7"/>
        <v>ОДНОРОДНЫЕ</v>
      </c>
      <c r="N31" s="9">
        <f t="shared" si="5"/>
        <v>29450</v>
      </c>
    </row>
    <row r="32" spans="1:14" s="1" customFormat="1" ht="15.6" customHeight="1" x14ac:dyDescent="0.25">
      <c r="A32" s="10">
        <v>13</v>
      </c>
      <c r="B32" s="12" t="s">
        <v>24</v>
      </c>
      <c r="C32" s="30" t="s">
        <v>31</v>
      </c>
      <c r="D32" s="13" t="s">
        <v>23</v>
      </c>
      <c r="E32" s="31">
        <v>183000</v>
      </c>
      <c r="F32" s="9">
        <v>0.3</v>
      </c>
      <c r="G32" s="9">
        <v>0.32</v>
      </c>
      <c r="H32" s="9">
        <v>0.32</v>
      </c>
      <c r="I32" s="11">
        <f t="shared" si="2"/>
        <v>0.3133333333333333</v>
      </c>
      <c r="J32" s="10">
        <f t="shared" si="0"/>
        <v>3</v>
      </c>
      <c r="K32" s="10">
        <f t="shared" si="1"/>
        <v>1.1547005383792525E-2</v>
      </c>
      <c r="L32" s="10">
        <f t="shared" si="6"/>
        <v>3.6852144841891041</v>
      </c>
      <c r="M32" s="10" t="str">
        <f t="shared" si="7"/>
        <v>ОДНОРОДНЫЕ</v>
      </c>
      <c r="N32" s="9">
        <f t="shared" si="5"/>
        <v>57339.999999999993</v>
      </c>
    </row>
    <row r="33" spans="1:14" s="1" customFormat="1" ht="15.6" customHeight="1" x14ac:dyDescent="0.25">
      <c r="A33" s="10">
        <v>14</v>
      </c>
      <c r="B33" s="12" t="s">
        <v>33</v>
      </c>
      <c r="C33" s="29" t="s">
        <v>32</v>
      </c>
      <c r="D33" s="13" t="s">
        <v>23</v>
      </c>
      <c r="E33" s="31">
        <v>15000</v>
      </c>
      <c r="F33" s="9">
        <v>8.81</v>
      </c>
      <c r="G33" s="9">
        <v>9.27</v>
      </c>
      <c r="H33" s="9">
        <v>9.27</v>
      </c>
      <c r="I33" s="11">
        <f t="shared" si="2"/>
        <v>9.1166666666666654</v>
      </c>
      <c r="J33" s="10">
        <f t="shared" si="0"/>
        <v>3</v>
      </c>
      <c r="K33" s="10">
        <f t="shared" si="1"/>
        <v>0.26558112382722732</v>
      </c>
      <c r="L33" s="10">
        <f t="shared" si="6"/>
        <v>2.9131384697684903</v>
      </c>
      <c r="M33" s="10" t="str">
        <f t="shared" si="7"/>
        <v>ОДНОРОДНЫЕ</v>
      </c>
      <c r="N33" s="9">
        <f t="shared" si="5"/>
        <v>136749.99999999997</v>
      </c>
    </row>
    <row r="34" spans="1:14" s="1" customFormat="1" ht="15.6" customHeight="1" x14ac:dyDescent="0.25">
      <c r="A34" s="10">
        <v>15</v>
      </c>
      <c r="B34" s="12" t="s">
        <v>33</v>
      </c>
      <c r="C34" s="29" t="s">
        <v>32</v>
      </c>
      <c r="D34" s="13" t="s">
        <v>23</v>
      </c>
      <c r="E34" s="31">
        <v>37000</v>
      </c>
      <c r="F34" s="9">
        <v>6.11</v>
      </c>
      <c r="G34" s="9">
        <v>6.43</v>
      </c>
      <c r="H34" s="9">
        <v>6.43</v>
      </c>
      <c r="I34" s="11">
        <f t="shared" si="2"/>
        <v>6.3233333333333333</v>
      </c>
      <c r="J34" s="10">
        <f t="shared" si="0"/>
        <v>3</v>
      </c>
      <c r="K34" s="10">
        <f t="shared" si="1"/>
        <v>0.18475208614067989</v>
      </c>
      <c r="L34" s="10">
        <f t="shared" si="6"/>
        <v>2.9217514940539786</v>
      </c>
      <c r="M34" s="10" t="str">
        <f t="shared" si="7"/>
        <v>ОДНОРОДНЫЕ</v>
      </c>
      <c r="N34" s="9">
        <f t="shared" si="5"/>
        <v>233963.33333333334</v>
      </c>
    </row>
    <row r="35" spans="1:14" s="1" customFormat="1" ht="15.6" customHeight="1" x14ac:dyDescent="0.25">
      <c r="A35" s="10">
        <v>16</v>
      </c>
      <c r="B35" s="12" t="s">
        <v>33</v>
      </c>
      <c r="C35" s="29" t="s">
        <v>31</v>
      </c>
      <c r="D35" s="13" t="s">
        <v>23</v>
      </c>
      <c r="E35" s="31">
        <v>14000</v>
      </c>
      <c r="F35" s="9">
        <v>5.82</v>
      </c>
      <c r="G35" s="9">
        <v>6.14</v>
      </c>
      <c r="H35" s="9">
        <v>6.13</v>
      </c>
      <c r="I35" s="11">
        <f t="shared" si="2"/>
        <v>6.03</v>
      </c>
      <c r="J35" s="10">
        <f t="shared" si="0"/>
        <v>3</v>
      </c>
      <c r="K35" s="10">
        <f t="shared" si="1"/>
        <v>0.18193405398660223</v>
      </c>
      <c r="L35" s="10">
        <f t="shared" si="6"/>
        <v>3.0171484906567532</v>
      </c>
      <c r="M35" s="10" t="str">
        <f t="shared" si="7"/>
        <v>ОДНОРОДНЫЕ</v>
      </c>
      <c r="N35" s="9">
        <f t="shared" si="5"/>
        <v>84420</v>
      </c>
    </row>
    <row r="36" spans="1:14" s="1" customFormat="1" ht="15.6" customHeight="1" x14ac:dyDescent="0.25">
      <c r="A36" s="10">
        <v>17</v>
      </c>
      <c r="B36" s="12" t="s">
        <v>49</v>
      </c>
      <c r="C36" s="29" t="s">
        <v>31</v>
      </c>
      <c r="D36" s="13" t="s">
        <v>23</v>
      </c>
      <c r="E36" s="31">
        <v>35000</v>
      </c>
      <c r="F36" s="9">
        <v>7</v>
      </c>
      <c r="G36" s="9">
        <v>7.38</v>
      </c>
      <c r="H36" s="9">
        <v>7.38</v>
      </c>
      <c r="I36" s="11">
        <f t="shared" si="2"/>
        <v>7.253333333333333</v>
      </c>
      <c r="J36" s="10">
        <f t="shared" si="0"/>
        <v>3</v>
      </c>
      <c r="K36" s="10">
        <f t="shared" si="1"/>
        <v>0.21939310229205775</v>
      </c>
      <c r="L36" s="10">
        <f t="shared" si="6"/>
        <v>3.0247210793941788</v>
      </c>
      <c r="M36" s="10" t="str">
        <f t="shared" si="7"/>
        <v>ОДНОРОДНЫЕ</v>
      </c>
      <c r="N36" s="9">
        <f t="shared" si="5"/>
        <v>253866.66666666666</v>
      </c>
    </row>
    <row r="37" spans="1:14" s="1" customFormat="1" ht="15.6" customHeight="1" x14ac:dyDescent="0.25">
      <c r="A37" s="10">
        <v>18</v>
      </c>
      <c r="B37" s="12" t="s">
        <v>34</v>
      </c>
      <c r="C37" s="29" t="s">
        <v>35</v>
      </c>
      <c r="D37" s="13" t="s">
        <v>23</v>
      </c>
      <c r="E37" s="31">
        <v>12</v>
      </c>
      <c r="F37" s="9">
        <v>60.47</v>
      </c>
      <c r="G37" s="9">
        <v>91.51</v>
      </c>
      <c r="H37" s="9">
        <v>78.84</v>
      </c>
      <c r="I37" s="11">
        <f t="shared" si="2"/>
        <v>76.940000000000012</v>
      </c>
      <c r="J37" s="10">
        <f t="shared" si="0"/>
        <v>3</v>
      </c>
      <c r="K37" s="10">
        <f t="shared" si="1"/>
        <v>15.606982411728419</v>
      </c>
      <c r="L37" s="10">
        <f t="shared" si="6"/>
        <v>20.284614520052529</v>
      </c>
      <c r="M37" s="10" t="str">
        <f t="shared" si="7"/>
        <v>ОДНОРОДНЫЕ</v>
      </c>
      <c r="N37" s="9">
        <f t="shared" si="5"/>
        <v>923.2800000000002</v>
      </c>
    </row>
    <row r="38" spans="1:14" s="1" customFormat="1" ht="15.6" customHeight="1" x14ac:dyDescent="0.25">
      <c r="A38" s="10">
        <v>19</v>
      </c>
      <c r="B38" s="12" t="s">
        <v>34</v>
      </c>
      <c r="C38" s="29" t="s">
        <v>35</v>
      </c>
      <c r="D38" s="13" t="s">
        <v>23</v>
      </c>
      <c r="E38" s="31">
        <v>6</v>
      </c>
      <c r="F38" s="9">
        <v>78.69</v>
      </c>
      <c r="G38" s="9">
        <v>138.53</v>
      </c>
      <c r="H38" s="9">
        <v>105.2</v>
      </c>
      <c r="I38" s="11">
        <f t="shared" si="2"/>
        <v>107.47333333333334</v>
      </c>
      <c r="J38" s="10">
        <f t="shared" si="0"/>
        <v>3</v>
      </c>
      <c r="K38" s="10">
        <f t="shared" si="1"/>
        <v>29.984703322416465</v>
      </c>
      <c r="L38" s="10">
        <f t="shared" si="6"/>
        <v>27.899668124573346</v>
      </c>
      <c r="M38" s="10" t="str">
        <f t="shared" si="7"/>
        <v>ОДНОРОДНЫЕ</v>
      </c>
      <c r="N38" s="9">
        <f t="shared" si="5"/>
        <v>644.84</v>
      </c>
    </row>
    <row r="39" spans="1:14" s="1" customFormat="1" ht="15.6" customHeight="1" x14ac:dyDescent="0.25">
      <c r="A39" s="10">
        <v>20</v>
      </c>
      <c r="B39" s="12" t="s">
        <v>34</v>
      </c>
      <c r="C39" s="29" t="s">
        <v>35</v>
      </c>
      <c r="D39" s="13" t="s">
        <v>23</v>
      </c>
      <c r="E39" s="31">
        <v>10</v>
      </c>
      <c r="F39" s="9">
        <v>60.13</v>
      </c>
      <c r="G39" s="9">
        <v>78.489999999999995</v>
      </c>
      <c r="H39" s="9">
        <v>69.39</v>
      </c>
      <c r="I39" s="11">
        <f t="shared" si="2"/>
        <v>69.336666666666659</v>
      </c>
      <c r="J39" s="10">
        <f t="shared" si="0"/>
        <v>3</v>
      </c>
      <c r="K39" s="10">
        <f t="shared" si="1"/>
        <v>9.1801161938907434</v>
      </c>
      <c r="L39" s="10">
        <f t="shared" si="6"/>
        <v>13.239915668319904</v>
      </c>
      <c r="M39" s="10" t="str">
        <f t="shared" si="7"/>
        <v>ОДНОРОДНЫЕ</v>
      </c>
      <c r="N39" s="9">
        <f t="shared" si="5"/>
        <v>693.36666666666656</v>
      </c>
    </row>
    <row r="40" spans="1:14" s="1" customFormat="1" ht="15.6" customHeight="1" x14ac:dyDescent="0.25">
      <c r="A40" s="10">
        <v>21</v>
      </c>
      <c r="B40" s="12" t="s">
        <v>34</v>
      </c>
      <c r="C40" s="29" t="s">
        <v>50</v>
      </c>
      <c r="D40" s="13" t="s">
        <v>23</v>
      </c>
      <c r="E40" s="31">
        <v>112</v>
      </c>
      <c r="F40" s="9">
        <v>112</v>
      </c>
      <c r="G40" s="9">
        <v>120.1</v>
      </c>
      <c r="H40" s="9">
        <v>118.78</v>
      </c>
      <c r="I40" s="11">
        <f t="shared" si="2"/>
        <v>116.96</v>
      </c>
      <c r="J40" s="10">
        <f t="shared" si="0"/>
        <v>3</v>
      </c>
      <c r="K40" s="10">
        <f t="shared" si="1"/>
        <v>4.3458946144608683</v>
      </c>
      <c r="L40" s="10">
        <f t="shared" si="6"/>
        <v>3.7157101696826853</v>
      </c>
      <c r="M40" s="10" t="str">
        <f t="shared" si="7"/>
        <v>ОДНОРОДНЫЕ</v>
      </c>
      <c r="N40" s="9">
        <f t="shared" si="5"/>
        <v>13099.519999999999</v>
      </c>
    </row>
    <row r="41" spans="1:14" s="1" customFormat="1" ht="15.6" customHeight="1" x14ac:dyDescent="0.25">
      <c r="A41" s="10">
        <v>22</v>
      </c>
      <c r="B41" s="12" t="s">
        <v>34</v>
      </c>
      <c r="C41" s="29" t="s">
        <v>35</v>
      </c>
      <c r="D41" s="13" t="s">
        <v>23</v>
      </c>
      <c r="E41" s="31">
        <v>22</v>
      </c>
      <c r="F41" s="9">
        <v>293.13</v>
      </c>
      <c r="G41" s="9">
        <v>323.75</v>
      </c>
      <c r="H41" s="9">
        <v>314.64999999999998</v>
      </c>
      <c r="I41" s="11">
        <f t="shared" si="2"/>
        <v>310.51</v>
      </c>
      <c r="J41" s="10">
        <f t="shared" si="0"/>
        <v>3</v>
      </c>
      <c r="K41" s="10">
        <f t="shared" si="1"/>
        <v>15.72421063201584</v>
      </c>
      <c r="L41" s="10">
        <f t="shared" si="6"/>
        <v>5.0639949219077778</v>
      </c>
      <c r="M41" s="10" t="str">
        <f t="shared" si="7"/>
        <v>ОДНОРОДНЫЕ</v>
      </c>
      <c r="N41" s="9">
        <f t="shared" si="5"/>
        <v>6831.2199999999993</v>
      </c>
    </row>
    <row r="42" spans="1:14" s="1" customFormat="1" ht="15.6" customHeight="1" x14ac:dyDescent="0.25">
      <c r="A42" s="10">
        <v>23</v>
      </c>
      <c r="B42" s="12" t="s">
        <v>34</v>
      </c>
      <c r="C42" s="29" t="s">
        <v>35</v>
      </c>
      <c r="D42" s="13" t="s">
        <v>23</v>
      </c>
      <c r="E42" s="31">
        <v>5</v>
      </c>
      <c r="F42" s="9">
        <v>88.9</v>
      </c>
      <c r="G42" s="9">
        <v>160.41999999999999</v>
      </c>
      <c r="H42" s="9">
        <v>120.42</v>
      </c>
      <c r="I42" s="11">
        <f t="shared" si="2"/>
        <v>123.24666666666667</v>
      </c>
      <c r="J42" s="10">
        <f t="shared" si="0"/>
        <v>3</v>
      </c>
      <c r="K42" s="10">
        <f t="shared" si="1"/>
        <v>35.843690286204179</v>
      </c>
      <c r="L42" s="10">
        <f t="shared" si="6"/>
        <v>29.082888207554642</v>
      </c>
      <c r="M42" s="10" t="str">
        <f t="shared" si="7"/>
        <v>ОДНОРОДНЫЕ</v>
      </c>
      <c r="N42" s="9">
        <f t="shared" si="5"/>
        <v>616.23333333333335</v>
      </c>
    </row>
    <row r="43" spans="1:14" s="1" customFormat="1" ht="15.6" customHeight="1" x14ac:dyDescent="0.25">
      <c r="A43" s="10">
        <v>24</v>
      </c>
      <c r="B43" s="12" t="s">
        <v>34</v>
      </c>
      <c r="C43" s="29" t="s">
        <v>35</v>
      </c>
      <c r="D43" s="13" t="s">
        <v>23</v>
      </c>
      <c r="E43" s="31">
        <v>3</v>
      </c>
      <c r="F43" s="9">
        <v>127.7</v>
      </c>
      <c r="G43" s="9">
        <v>245.83</v>
      </c>
      <c r="H43" s="9">
        <v>179.16</v>
      </c>
      <c r="I43" s="11">
        <f t="shared" si="2"/>
        <v>184.23000000000002</v>
      </c>
      <c r="J43" s="10">
        <f t="shared" si="0"/>
        <v>3</v>
      </c>
      <c r="K43" s="10">
        <f t="shared" si="1"/>
        <v>59.227973965010733</v>
      </c>
      <c r="L43" s="10">
        <f t="shared" si="6"/>
        <v>32.148930122678571</v>
      </c>
      <c r="M43" s="10" t="str">
        <f t="shared" si="7"/>
        <v>ОДНОРОДНЫЕ</v>
      </c>
      <c r="N43" s="9">
        <f t="shared" si="5"/>
        <v>552.69000000000005</v>
      </c>
    </row>
    <row r="44" spans="1:14" s="1" customFormat="1" ht="15.6" customHeight="1" x14ac:dyDescent="0.25">
      <c r="A44" s="10">
        <v>25</v>
      </c>
      <c r="B44" s="12" t="s">
        <v>34</v>
      </c>
      <c r="C44" s="29" t="s">
        <v>35</v>
      </c>
      <c r="D44" s="13" t="s">
        <v>23</v>
      </c>
      <c r="E44" s="31">
        <v>5</v>
      </c>
      <c r="F44" s="9">
        <v>87.4</v>
      </c>
      <c r="G44" s="9">
        <v>158.84</v>
      </c>
      <c r="H44" s="9">
        <v>118.84</v>
      </c>
      <c r="I44" s="11">
        <f t="shared" si="2"/>
        <v>121.69333333333334</v>
      </c>
      <c r="J44" s="10">
        <f t="shared" si="0"/>
        <v>3</v>
      </c>
      <c r="K44" s="10">
        <f t="shared" si="1"/>
        <v>35.805370174504915</v>
      </c>
      <c r="L44" s="10">
        <f t="shared" si="6"/>
        <v>29.422622582314762</v>
      </c>
      <c r="M44" s="10" t="str">
        <f t="shared" si="7"/>
        <v>ОДНОРОДНЫЕ</v>
      </c>
      <c r="N44" s="9">
        <f t="shared" si="5"/>
        <v>608.4666666666667</v>
      </c>
    </row>
    <row r="45" spans="1:14" s="1" customFormat="1" ht="15.6" customHeight="1" x14ac:dyDescent="0.25">
      <c r="A45" s="10">
        <v>26</v>
      </c>
      <c r="B45" s="12" t="s">
        <v>34</v>
      </c>
      <c r="C45" s="29" t="s">
        <v>35</v>
      </c>
      <c r="D45" s="13" t="s">
        <v>23</v>
      </c>
      <c r="E45" s="31">
        <v>5</v>
      </c>
      <c r="F45" s="9">
        <v>297.14</v>
      </c>
      <c r="G45" s="9">
        <v>379.62</v>
      </c>
      <c r="H45" s="9">
        <v>339.62</v>
      </c>
      <c r="I45" s="11">
        <f t="shared" si="2"/>
        <v>338.79333333333335</v>
      </c>
      <c r="J45" s="10">
        <f t="shared" si="0"/>
        <v>3</v>
      </c>
      <c r="K45" s="10">
        <f t="shared" si="1"/>
        <v>41.246213563590707</v>
      </c>
      <c r="L45" s="10">
        <f t="shared" si="6"/>
        <v>12.174446633224987</v>
      </c>
      <c r="M45" s="10" t="str">
        <f t="shared" si="7"/>
        <v>ОДНОРОДНЫЕ</v>
      </c>
      <c r="N45" s="9">
        <f t="shared" si="5"/>
        <v>1693.9666666666667</v>
      </c>
    </row>
    <row r="46" spans="1:14" s="1" customFormat="1" ht="15.6" customHeight="1" x14ac:dyDescent="0.25">
      <c r="A46" s="10">
        <v>27</v>
      </c>
      <c r="B46" s="12" t="s">
        <v>34</v>
      </c>
      <c r="C46" s="29" t="s">
        <v>35</v>
      </c>
      <c r="D46" s="13" t="s">
        <v>23</v>
      </c>
      <c r="E46" s="31">
        <v>2</v>
      </c>
      <c r="F46" s="9">
        <v>192.26</v>
      </c>
      <c r="G46" s="9">
        <v>369.48</v>
      </c>
      <c r="H46" s="9">
        <v>269.48</v>
      </c>
      <c r="I46" s="11">
        <f t="shared" si="2"/>
        <v>277.07333333333332</v>
      </c>
      <c r="J46" s="10">
        <f t="shared" si="0"/>
        <v>3</v>
      </c>
      <c r="K46" s="10">
        <f t="shared" si="1"/>
        <v>88.853678220619145</v>
      </c>
      <c r="L46" s="10">
        <f t="shared" si="6"/>
        <v>32.068650256473305</v>
      </c>
      <c r="M46" s="10" t="str">
        <f t="shared" si="7"/>
        <v>ОДНОРОДНЫЕ</v>
      </c>
      <c r="N46" s="9">
        <f t="shared" si="5"/>
        <v>554.14666666666665</v>
      </c>
    </row>
    <row r="47" spans="1:14" s="1" customFormat="1" ht="15.6" customHeight="1" x14ac:dyDescent="0.25">
      <c r="A47" s="10">
        <v>28</v>
      </c>
      <c r="B47" s="12" t="s">
        <v>34</v>
      </c>
      <c r="C47" s="29" t="s">
        <v>35</v>
      </c>
      <c r="D47" s="13" t="s">
        <v>23</v>
      </c>
      <c r="E47" s="31">
        <v>8</v>
      </c>
      <c r="F47" s="9">
        <v>67.05</v>
      </c>
      <c r="G47" s="9">
        <v>112.35</v>
      </c>
      <c r="H47" s="9">
        <v>87.35</v>
      </c>
      <c r="I47" s="11">
        <f t="shared" si="2"/>
        <v>88.916666666666671</v>
      </c>
      <c r="J47" s="10">
        <f t="shared" si="0"/>
        <v>3</v>
      </c>
      <c r="K47" s="10">
        <f t="shared" si="1"/>
        <v>22.690600109590154</v>
      </c>
      <c r="L47" s="10">
        <f t="shared" ref="L47:L60" si="8">K47/I47*100</f>
        <v>25.518950451272897</v>
      </c>
      <c r="M47" s="10" t="str">
        <f t="shared" ref="M47:M60" si="9">IF(L47&lt;33,"ОДНОРОДНЫЕ","НЕОДНОРОДНЫЕ")</f>
        <v>ОДНОРОДНЫЕ</v>
      </c>
      <c r="N47" s="9">
        <f t="shared" si="5"/>
        <v>711.33333333333337</v>
      </c>
    </row>
    <row r="48" spans="1:14" s="1" customFormat="1" ht="15.6" customHeight="1" x14ac:dyDescent="0.25">
      <c r="A48" s="10">
        <v>29</v>
      </c>
      <c r="B48" s="12" t="s">
        <v>34</v>
      </c>
      <c r="C48" s="29" t="s">
        <v>35</v>
      </c>
      <c r="D48" s="13" t="s">
        <v>23</v>
      </c>
      <c r="E48" s="31">
        <v>3</v>
      </c>
      <c r="F48" s="9">
        <v>199.96</v>
      </c>
      <c r="G48" s="9">
        <v>321.89</v>
      </c>
      <c r="H48" s="9">
        <v>255.22</v>
      </c>
      <c r="I48" s="11">
        <f t="shared" si="2"/>
        <v>259.02333333333337</v>
      </c>
      <c r="J48" s="10">
        <f t="shared" si="0"/>
        <v>3</v>
      </c>
      <c r="K48" s="10">
        <f t="shared" si="1"/>
        <v>61.053912514541587</v>
      </c>
      <c r="L48" s="10">
        <f t="shared" si="8"/>
        <v>23.57081569789398</v>
      </c>
      <c r="M48" s="10" t="str">
        <f t="shared" si="9"/>
        <v>ОДНОРОДНЫЕ</v>
      </c>
      <c r="N48" s="9">
        <f t="shared" si="5"/>
        <v>777.07000000000016</v>
      </c>
    </row>
    <row r="49" spans="1:14" s="1" customFormat="1" ht="15.6" customHeight="1" x14ac:dyDescent="0.25">
      <c r="A49" s="10">
        <v>30</v>
      </c>
      <c r="B49" s="12" t="s">
        <v>34</v>
      </c>
      <c r="C49" s="29" t="s">
        <v>35</v>
      </c>
      <c r="D49" s="13" t="s">
        <v>23</v>
      </c>
      <c r="E49" s="31">
        <v>160</v>
      </c>
      <c r="F49" s="9">
        <v>57.06</v>
      </c>
      <c r="G49" s="9">
        <v>62.14</v>
      </c>
      <c r="H49" s="9">
        <v>60.89</v>
      </c>
      <c r="I49" s="11">
        <f t="shared" si="2"/>
        <v>60.03</v>
      </c>
      <c r="J49" s="10">
        <f t="shared" si="0"/>
        <v>3</v>
      </c>
      <c r="K49" s="10">
        <f t="shared" si="1"/>
        <v>2.6469416313927279</v>
      </c>
      <c r="L49" s="10">
        <f t="shared" si="8"/>
        <v>4.4093647033028951</v>
      </c>
      <c r="M49" s="10" t="str">
        <f t="shared" si="9"/>
        <v>ОДНОРОДНЫЕ</v>
      </c>
      <c r="N49" s="9">
        <f t="shared" si="5"/>
        <v>9604.7999999999993</v>
      </c>
    </row>
    <row r="50" spans="1:14" s="1" customFormat="1" ht="15.6" customHeight="1" x14ac:dyDescent="0.25">
      <c r="A50" s="10">
        <v>31</v>
      </c>
      <c r="B50" s="12" t="s">
        <v>36</v>
      </c>
      <c r="C50" s="29" t="s">
        <v>35</v>
      </c>
      <c r="D50" s="13" t="s">
        <v>23</v>
      </c>
      <c r="E50" s="31">
        <v>33</v>
      </c>
      <c r="F50" s="9">
        <v>136.07</v>
      </c>
      <c r="G50" s="9">
        <v>153.36000000000001</v>
      </c>
      <c r="H50" s="9">
        <v>147.30000000000001</v>
      </c>
      <c r="I50" s="11">
        <f t="shared" si="2"/>
        <v>145.57666666666668</v>
      </c>
      <c r="J50" s="10">
        <f t="shared" si="0"/>
        <v>3</v>
      </c>
      <c r="K50" s="10">
        <f t="shared" si="1"/>
        <v>8.7728805607584501</v>
      </c>
      <c r="L50" s="10">
        <f t="shared" si="8"/>
        <v>6.0262958079993014</v>
      </c>
      <c r="M50" s="10" t="str">
        <f t="shared" si="9"/>
        <v>ОДНОРОДНЫЕ</v>
      </c>
      <c r="N50" s="9">
        <f t="shared" si="5"/>
        <v>4804.0300000000007</v>
      </c>
    </row>
    <row r="51" spans="1:14" s="1" customFormat="1" ht="15.6" customHeight="1" x14ac:dyDescent="0.25">
      <c r="A51" s="10">
        <v>32</v>
      </c>
      <c r="B51" s="12" t="s">
        <v>36</v>
      </c>
      <c r="C51" s="29" t="s">
        <v>35</v>
      </c>
      <c r="D51" s="13" t="s">
        <v>23</v>
      </c>
      <c r="E51" s="31">
        <v>12</v>
      </c>
      <c r="F51" s="9">
        <v>58.78</v>
      </c>
      <c r="G51" s="9">
        <v>89.73</v>
      </c>
      <c r="H51" s="9">
        <v>73.06</v>
      </c>
      <c r="I51" s="11">
        <f t="shared" si="2"/>
        <v>73.856666666666669</v>
      </c>
      <c r="J51" s="10">
        <f t="shared" si="0"/>
        <v>3</v>
      </c>
      <c r="K51" s="10">
        <f t="shared" si="1"/>
        <v>15.490372278719903</v>
      </c>
      <c r="L51" s="10">
        <f t="shared" si="8"/>
        <v>20.973559974797901</v>
      </c>
      <c r="M51" s="10" t="str">
        <f t="shared" si="9"/>
        <v>ОДНОРОДНЫЕ</v>
      </c>
      <c r="N51" s="9">
        <f t="shared" si="5"/>
        <v>886.28</v>
      </c>
    </row>
    <row r="52" spans="1:14" s="1" customFormat="1" ht="15.6" customHeight="1" x14ac:dyDescent="0.25">
      <c r="A52" s="10">
        <v>33</v>
      </c>
      <c r="B52" s="12" t="s">
        <v>36</v>
      </c>
      <c r="C52" s="29" t="s">
        <v>35</v>
      </c>
      <c r="D52" s="13" t="s">
        <v>23</v>
      </c>
      <c r="E52" s="31">
        <v>11</v>
      </c>
      <c r="F52" s="9">
        <v>94.95</v>
      </c>
      <c r="G52" s="9">
        <v>130.33000000000001</v>
      </c>
      <c r="H52" s="9">
        <v>112.15</v>
      </c>
      <c r="I52" s="11">
        <f t="shared" si="2"/>
        <v>112.47666666666669</v>
      </c>
      <c r="J52" s="10">
        <f t="shared" si="0"/>
        <v>3</v>
      </c>
      <c r="K52" s="10">
        <f t="shared" si="1"/>
        <v>17.692261962036703</v>
      </c>
      <c r="L52" s="10">
        <f t="shared" si="8"/>
        <v>15.729717537299617</v>
      </c>
      <c r="M52" s="10" t="str">
        <f t="shared" si="9"/>
        <v>ОДНОРОДНЫЕ</v>
      </c>
      <c r="N52" s="9">
        <f t="shared" si="5"/>
        <v>1237.2433333333336</v>
      </c>
    </row>
    <row r="53" spans="1:14" s="1" customFormat="1" ht="15.6" customHeight="1" x14ac:dyDescent="0.25">
      <c r="A53" s="10">
        <v>34</v>
      </c>
      <c r="B53" s="12" t="s">
        <v>36</v>
      </c>
      <c r="C53" s="29" t="s">
        <v>35</v>
      </c>
      <c r="D53" s="13" t="s">
        <v>23</v>
      </c>
      <c r="E53" s="31">
        <v>137</v>
      </c>
      <c r="F53" s="9">
        <v>86.94</v>
      </c>
      <c r="G53" s="9">
        <v>93.64</v>
      </c>
      <c r="H53" s="9">
        <v>92.37</v>
      </c>
      <c r="I53" s="11">
        <f t="shared" si="2"/>
        <v>90.983333333333334</v>
      </c>
      <c r="J53" s="10">
        <f t="shared" si="0"/>
        <v>3</v>
      </c>
      <c r="K53" s="10">
        <f t="shared" si="1"/>
        <v>3.5587404138730534</v>
      </c>
      <c r="L53" s="10">
        <f t="shared" si="8"/>
        <v>3.9114201288218209</v>
      </c>
      <c r="M53" s="10" t="str">
        <f t="shared" si="9"/>
        <v>ОДНОРОДНЫЕ</v>
      </c>
      <c r="N53" s="9">
        <f t="shared" si="5"/>
        <v>12464.716666666667</v>
      </c>
    </row>
    <row r="54" spans="1:14" s="1" customFormat="1" ht="15.6" customHeight="1" x14ac:dyDescent="0.25">
      <c r="A54" s="10">
        <v>35</v>
      </c>
      <c r="B54" s="12" t="s">
        <v>36</v>
      </c>
      <c r="C54" s="29" t="s">
        <v>35</v>
      </c>
      <c r="D54" s="13" t="s">
        <v>23</v>
      </c>
      <c r="E54" s="31">
        <v>20</v>
      </c>
      <c r="F54" s="9">
        <v>75.180000000000007</v>
      </c>
      <c r="G54" s="9">
        <v>87.49</v>
      </c>
      <c r="H54" s="9">
        <v>82.49</v>
      </c>
      <c r="I54" s="11">
        <f t="shared" si="2"/>
        <v>81.720000000000013</v>
      </c>
      <c r="J54" s="10">
        <f t="shared" si="0"/>
        <v>3</v>
      </c>
      <c r="K54" s="10">
        <f t="shared" si="1"/>
        <v>6.191017686939678</v>
      </c>
      <c r="L54" s="10">
        <f t="shared" si="8"/>
        <v>7.5758904637049405</v>
      </c>
      <c r="M54" s="10" t="str">
        <f t="shared" si="9"/>
        <v>ОДНОРОДНЫЕ</v>
      </c>
      <c r="N54" s="9">
        <f t="shared" si="5"/>
        <v>1634.4000000000003</v>
      </c>
    </row>
    <row r="55" spans="1:14" s="1" customFormat="1" ht="15.6" customHeight="1" x14ac:dyDescent="0.25">
      <c r="A55" s="10">
        <v>36</v>
      </c>
      <c r="B55" s="12" t="s">
        <v>34</v>
      </c>
      <c r="C55" s="29" t="s">
        <v>35</v>
      </c>
      <c r="D55" s="13" t="s">
        <v>23</v>
      </c>
      <c r="E55" s="31">
        <v>2</v>
      </c>
      <c r="F55" s="9">
        <v>209.2</v>
      </c>
      <c r="G55" s="9">
        <v>387.32</v>
      </c>
      <c r="H55" s="9">
        <v>287.32</v>
      </c>
      <c r="I55" s="11">
        <f t="shared" si="2"/>
        <v>294.61333333333329</v>
      </c>
      <c r="J55" s="10">
        <f t="shared" si="0"/>
        <v>3</v>
      </c>
      <c r="K55" s="10">
        <f t="shared" si="1"/>
        <v>89.283694666682251</v>
      </c>
      <c r="L55" s="10">
        <f t="shared" si="8"/>
        <v>30.305381517021949</v>
      </c>
      <c r="M55" s="10" t="str">
        <f t="shared" si="9"/>
        <v>ОДНОРОДНЫЕ</v>
      </c>
      <c r="N55" s="9">
        <f t="shared" si="5"/>
        <v>589.22666666666657</v>
      </c>
    </row>
    <row r="56" spans="1:14" s="1" customFormat="1" ht="15.6" customHeight="1" x14ac:dyDescent="0.25">
      <c r="A56" s="10">
        <v>37</v>
      </c>
      <c r="B56" s="12" t="s">
        <v>34</v>
      </c>
      <c r="C56" s="29" t="s">
        <v>35</v>
      </c>
      <c r="D56" s="13" t="s">
        <v>23</v>
      </c>
      <c r="E56" s="31">
        <v>68</v>
      </c>
      <c r="F56" s="9">
        <v>36.869999999999997</v>
      </c>
      <c r="G56" s="9">
        <v>50.75</v>
      </c>
      <c r="H56" s="9">
        <v>43.61</v>
      </c>
      <c r="I56" s="11">
        <f t="shared" si="2"/>
        <v>43.743333333333339</v>
      </c>
      <c r="J56" s="10">
        <f t="shared" si="0"/>
        <v>3</v>
      </c>
      <c r="K56" s="10">
        <f t="shared" si="1"/>
        <v>6.9409605483198265</v>
      </c>
      <c r="L56" s="10">
        <f t="shared" si="8"/>
        <v>15.867470582153073</v>
      </c>
      <c r="M56" s="10" t="str">
        <f t="shared" si="9"/>
        <v>ОДНОРОДНЫЕ</v>
      </c>
      <c r="N56" s="9">
        <f t="shared" si="5"/>
        <v>2974.5466666666671</v>
      </c>
    </row>
    <row r="57" spans="1:14" s="1" customFormat="1" ht="15.6" customHeight="1" x14ac:dyDescent="0.25">
      <c r="A57" s="10">
        <v>38</v>
      </c>
      <c r="B57" s="12" t="s">
        <v>36</v>
      </c>
      <c r="C57" s="29" t="s">
        <v>35</v>
      </c>
      <c r="D57" s="13" t="s">
        <v>23</v>
      </c>
      <c r="E57" s="31">
        <v>6</v>
      </c>
      <c r="F57" s="9">
        <v>414.23</v>
      </c>
      <c r="G57" s="9">
        <v>491.73</v>
      </c>
      <c r="H57" s="9">
        <v>458.4</v>
      </c>
      <c r="I57" s="11">
        <f t="shared" si="2"/>
        <v>454.78666666666669</v>
      </c>
      <c r="J57" s="10">
        <f t="shared" si="0"/>
        <v>3</v>
      </c>
      <c r="K57" s="10">
        <f t="shared" si="1"/>
        <v>38.876144784859171</v>
      </c>
      <c r="L57" s="10">
        <f t="shared" si="8"/>
        <v>8.5482155995908347</v>
      </c>
      <c r="M57" s="10" t="str">
        <f t="shared" si="9"/>
        <v>ОДНОРОДНЫЕ</v>
      </c>
      <c r="N57" s="9">
        <f t="shared" si="5"/>
        <v>2728.7200000000003</v>
      </c>
    </row>
    <row r="58" spans="1:14" s="1" customFormat="1" ht="15.6" customHeight="1" x14ac:dyDescent="0.25">
      <c r="A58" s="10">
        <v>39</v>
      </c>
      <c r="B58" s="12" t="s">
        <v>36</v>
      </c>
      <c r="C58" s="29" t="s">
        <v>35</v>
      </c>
      <c r="D58" s="13" t="s">
        <v>23</v>
      </c>
      <c r="E58" s="31">
        <v>2</v>
      </c>
      <c r="F58" s="9">
        <v>37.61</v>
      </c>
      <c r="G58" s="9">
        <v>52.96</v>
      </c>
      <c r="H58" s="9">
        <v>44.96</v>
      </c>
      <c r="I58" s="11">
        <f t="shared" si="2"/>
        <v>45.176666666666669</v>
      </c>
      <c r="J58" s="10">
        <f t="shared" si="0"/>
        <v>3</v>
      </c>
      <c r="K58" s="10">
        <f t="shared" si="1"/>
        <v>7.6772933598588704</v>
      </c>
      <c r="L58" s="10">
        <f t="shared" si="8"/>
        <v>16.993934980872581</v>
      </c>
      <c r="M58" s="10" t="str">
        <f t="shared" si="9"/>
        <v>ОДНОРОДНЫЕ</v>
      </c>
      <c r="N58" s="9">
        <f t="shared" si="5"/>
        <v>90.353333333333339</v>
      </c>
    </row>
    <row r="59" spans="1:14" s="1" customFormat="1" ht="15.6" customHeight="1" x14ac:dyDescent="0.25">
      <c r="A59" s="10">
        <v>40</v>
      </c>
      <c r="B59" s="12" t="s">
        <v>36</v>
      </c>
      <c r="C59" s="29" t="s">
        <v>35</v>
      </c>
      <c r="D59" s="13" t="s">
        <v>23</v>
      </c>
      <c r="E59" s="31">
        <v>2</v>
      </c>
      <c r="F59" s="9">
        <v>188.02</v>
      </c>
      <c r="G59" s="9">
        <v>365.02</v>
      </c>
      <c r="H59" s="9">
        <v>265.02</v>
      </c>
      <c r="I59" s="11">
        <f t="shared" si="2"/>
        <v>272.68666666666667</v>
      </c>
      <c r="J59" s="10">
        <f t="shared" si="0"/>
        <v>3</v>
      </c>
      <c r="K59" s="10">
        <f>STDEV(F59:H59)</f>
        <v>88.748708910796879</v>
      </c>
      <c r="L59" s="10">
        <f t="shared" si="8"/>
        <v>32.546039010878253</v>
      </c>
      <c r="M59" s="10" t="str">
        <f t="shared" si="9"/>
        <v>ОДНОРОДНЫЕ</v>
      </c>
      <c r="N59" s="9">
        <f t="shared" si="5"/>
        <v>545.37333333333333</v>
      </c>
    </row>
    <row r="60" spans="1:14" s="1" customFormat="1" ht="15.6" customHeight="1" x14ac:dyDescent="0.25">
      <c r="A60" s="10">
        <v>41</v>
      </c>
      <c r="B60" s="12" t="s">
        <v>51</v>
      </c>
      <c r="C60" s="29" t="s">
        <v>37</v>
      </c>
      <c r="D60" s="13" t="s">
        <v>23</v>
      </c>
      <c r="E60" s="31">
        <v>31000</v>
      </c>
      <c r="F60" s="9">
        <v>6.55</v>
      </c>
      <c r="G60" s="9">
        <v>6.9</v>
      </c>
      <c r="H60" s="9">
        <v>6.89</v>
      </c>
      <c r="I60" s="11">
        <f t="shared" si="2"/>
        <v>6.78</v>
      </c>
      <c r="J60" s="10">
        <f t="shared" si="0"/>
        <v>3</v>
      </c>
      <c r="K60" s="10">
        <f t="shared" si="1"/>
        <v>0.19924858845171287</v>
      </c>
      <c r="L60" s="10">
        <f t="shared" si="8"/>
        <v>2.9387697411757059</v>
      </c>
      <c r="M60" s="10" t="str">
        <f t="shared" si="9"/>
        <v>ОДНОРОДНЫЕ</v>
      </c>
      <c r="N60" s="9">
        <f t="shared" si="5"/>
        <v>210180</v>
      </c>
    </row>
    <row r="61" spans="1:14" s="1" customFormat="1" ht="15.6" customHeight="1" x14ac:dyDescent="0.25">
      <c r="A61" s="10"/>
      <c r="B61" s="14" t="s">
        <v>38</v>
      </c>
      <c r="C61" s="15"/>
      <c r="D61" s="13"/>
      <c r="E61" s="16"/>
      <c r="F61" s="9">
        <f>SUMPRODUCT(E20:E60,F20:F60)</f>
        <v>1258582.3399999999</v>
      </c>
      <c r="G61" s="9">
        <f>SUMPRODUCT(E20:E60,G20:G60)</f>
        <v>1340611.3499999994</v>
      </c>
      <c r="H61" s="9">
        <f>SUMPRODUCT(E20:E60,H20:H60)</f>
        <v>1331794.7799999996</v>
      </c>
      <c r="I61" s="9"/>
      <c r="J61" s="10"/>
      <c r="K61" s="10"/>
      <c r="L61" s="10"/>
      <c r="M61" s="10"/>
      <c r="N61" s="9"/>
    </row>
    <row r="62" spans="1:14" s="1" customFormat="1" ht="14.45" hidden="1" customHeight="1" x14ac:dyDescent="0.25">
      <c r="A62" s="17">
        <v>59</v>
      </c>
      <c r="B62" s="18"/>
      <c r="C62" s="19"/>
      <c r="D62" s="17"/>
      <c r="E62" s="20"/>
      <c r="F62" s="21"/>
      <c r="G62" s="22"/>
      <c r="H62" s="22"/>
      <c r="I62" s="23" t="e">
        <f>AVERAGE(F62:H62)</f>
        <v>#DIV/0!</v>
      </c>
      <c r="J62" s="17">
        <f>COUNT(F62:H62)</f>
        <v>0</v>
      </c>
      <c r="K62" s="17" t="e">
        <f>STDEV(F62:H62)</f>
        <v>#DIV/0!</v>
      </c>
      <c r="L62" s="17" t="e">
        <f>K62/I62*100</f>
        <v>#DIV/0!</v>
      </c>
      <c r="M62" s="17" t="e">
        <f>IF(L62&lt;33,"ОДНОРОДНЫЕ","НЕОДНОРОДНЫЕ")</f>
        <v>#DIV/0!</v>
      </c>
      <c r="N62" s="24" t="e">
        <f>E62*I62</f>
        <v>#DIV/0!</v>
      </c>
    </row>
    <row r="63" spans="1:14" x14ac:dyDescent="0.25">
      <c r="G63" s="25"/>
      <c r="H63" s="22"/>
    </row>
    <row r="64" spans="1:14" s="26" customFormat="1" x14ac:dyDescent="0.25">
      <c r="A64" s="42" t="s">
        <v>39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5" s="26" customFormat="1" x14ac:dyDescent="0.25">
      <c r="A65" s="42" t="s">
        <v>22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1:15" s="28" customFormat="1" x14ac:dyDescent="0.2">
      <c r="A66" s="41" t="s">
        <v>55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27"/>
    </row>
  </sheetData>
  <mergeCells count="16">
    <mergeCell ref="A66:N66"/>
    <mergeCell ref="A64:N64"/>
    <mergeCell ref="A65:N65"/>
    <mergeCell ref="A18:A19"/>
    <mergeCell ref="D18:E18"/>
    <mergeCell ref="B18:C19"/>
    <mergeCell ref="K12:L12"/>
    <mergeCell ref="B14:M14"/>
    <mergeCell ref="N18:N19"/>
    <mergeCell ref="D17:E17"/>
    <mergeCell ref="I18:I19"/>
    <mergeCell ref="J18:J19"/>
    <mergeCell ref="K18:K19"/>
    <mergeCell ref="L18:L19"/>
    <mergeCell ref="M18:M19"/>
    <mergeCell ref="A17:C17"/>
  </mergeCells>
  <conditionalFormatting sqref="M20:M62">
    <cfRule type="containsText" dxfId="5" priority="10" operator="containsText" text="НЕ">
      <formula>NOT(ISERROR(SEARCH("НЕ",M20)))</formula>
    </cfRule>
    <cfRule type="containsText" dxfId="4" priority="11" operator="containsText" text="ОДНОРОДНЫЕ">
      <formula>NOT(ISERROR(SEARCH("ОДНОРОДНЫЕ",M20)))</formula>
    </cfRule>
    <cfRule type="containsText" dxfId="3" priority="12" operator="containsText" text="НЕОДНОРОДНЫЕ">
      <formula>NOT(ISERROR(SEARCH("НЕОДНОРОДНЫЕ",M20)))</formula>
    </cfRule>
  </conditionalFormatting>
  <conditionalFormatting sqref="M20:M62">
    <cfRule type="containsText" dxfId="2" priority="7" operator="containsText" text="НЕОДНОРОДНЫЕ">
      <formula>NOT(ISERROR(SEARCH("НЕОДНОРОДНЫЕ",M20)))</formula>
    </cfRule>
    <cfRule type="containsText" dxfId="1" priority="8" operator="containsText" text="ОДНОРОДНЫЕ">
      <formula>NOT(ISERROR(SEARCH("ОДНОРОДНЫЕ",M20)))</formula>
    </cfRule>
    <cfRule type="containsText" dxfId="0" priority="9" operator="containsText" text="НЕОДНОРОДНЫЕ">
      <formula>NOT(ISERROR(SEARCH("НЕОДНОРОДНЫЕ",M20)))</formula>
    </cfRule>
  </conditionalFormatting>
  <pageMargins left="0.47" right="0.19685039370078741" top="0.35433070866141736" bottom="0.35433070866141736" header="0.11811023622047245" footer="0.1181102362204724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2024-05-13T02:45:30Z</dcterms:modified>
</cp:coreProperties>
</file>