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Q19" i="1" s="1"/>
  <c r="N19" i="1"/>
  <c r="M19" i="1"/>
  <c r="O19" i="1" l="1"/>
  <c r="P19" i="1" s="1"/>
  <c r="C16" i="1" l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<sst xmlns="http://schemas.openxmlformats.org/spreadsheetml/2006/main" count="46" uniqueCount="40">
  <si>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</si>
  <si>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</si>
  <si>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</si>
  <si>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</si>
  <si>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</si>
  <si>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</si>
  <si>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</si>
  <si>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</si>
  <si>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</si>
  <si>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</si>
  <si>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</si>
  <si>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</si>
  <si>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</si>
  <si>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</si>
  <si>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</si>
  <si>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</si>
  <si>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</si>
  <si>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</si>
  <si>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</si>
  <si>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</si>
  <si>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</si>
  <si>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</si>
  <si>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</si>
  <si>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</si>
  <si>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</si>
  <si>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</si>
  <si>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</si>
  <si>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</si>
  <si>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</si>
  <si>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</si>
  <si>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Государственный реестр предельных отпускных цен 23.04.2024</t>
  </si>
  <si>
    <t>Источник № 1</t>
  </si>
  <si>
    <t>Источник № 2</t>
  </si>
  <si>
    <t>Источник № 3</t>
  </si>
  <si>
    <t>№ 101-24</t>
  </si>
  <si>
    <t>на поставку лекарственных препаратов группы сыворотки иммунные</t>
  </si>
  <si>
    <t xml:space="preserve">Иммуноглобулин человека антирезус Rho[D] </t>
  </si>
  <si>
    <t>КП вх.398/вс от 24.04.2024г.</t>
  </si>
  <si>
    <t>КП вх.399/вс от 24.04.2024г.</t>
  </si>
  <si>
    <t>Начальная (максимальная) цена договора устанавливается в размере 963923,40 руб. (девятьсот шестьдесят три тысячи девятьсот двадцать три рубля сорок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</si>
</sst>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78" formatCode="#,##0.0000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F27" sqref="F27:F33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18.85546875" style="2" customWidth="1"/>
    <col min="8" max="8" width="19.42578125" style="2" hidden="1" customWidth="1"/>
    <col min="9" max="9" width="22" style="2" hidden="1" customWidth="1"/>
    <col min="10" max="11" width="16" style="2" hidden="1" customWidth="1"/>
    <col min="12" max="12" width="13.7109375" style="2" customWidth="1"/>
    <col min="13" max="13" width="9.42578125" style="10" customWidth="1"/>
    <col min="14" max="14" width="12.5703125" style="10" customWidth="1"/>
    <col min="15" max="15" width="10.28515625" style="10" customWidth="1"/>
    <col min="16" max="16" width="22.42578125" style="10" bestFit="1" customWidth="1"/>
    <col min="17" max="17" width="17.5703125" style="2" customWidth="1"/>
    <col min="18" max="18" width="10.7109375" style="10" bestFit="1" customWidth="1"/>
    <col min="19" max="19" width="11.28515625" style="10" bestFit="1" customWidth="1"/>
    <col min="20" max="20" width="10.7109375" style="10" bestFit="1" customWidth="1"/>
    <col min="21" max="21" width="11.7109375" style="10" bestFit="1" customWidth="1"/>
    <col min="22" max="22" width="10.7109375" style="10" bestFit="1" customWidth="1"/>
    <col min="23" max="16384" width="9.140625" style="10"/>
  </cols>
  <sheetData>
    <row r="1" spans="1:17" x14ac:dyDescent="0.25">
      <c r="Q1" s="5" t="s">
        <v>19</v>
      </c>
    </row>
    <row r="2" spans="1:17" ht="14.45" customHeight="1" x14ac:dyDescent="0.25">
      <c r="Q2" s="5" t="s">
        <v>20</v>
      </c>
    </row>
    <row r="3" spans="1:17" x14ac:dyDescent="0.25">
      <c r="G3" s="32" t="s">
        <v>35</v>
      </c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x14ac:dyDescent="0.25">
      <c r="G4" s="34"/>
      <c r="H4" s="34"/>
      <c r="I4" s="34"/>
      <c r="J4" s="34"/>
      <c r="K4" s="34"/>
      <c r="L4" s="34"/>
      <c r="M4" s="36"/>
      <c r="N4" s="36"/>
      <c r="O4" s="36"/>
      <c r="P4" s="36"/>
      <c r="Q4" s="6" t="s">
        <v>22</v>
      </c>
    </row>
    <row r="5" spans="1:17" x14ac:dyDescent="0.25">
      <c r="G5" s="34"/>
      <c r="H5" s="34"/>
      <c r="I5" s="34"/>
      <c r="J5" s="34"/>
      <c r="K5" s="34"/>
      <c r="L5" s="34"/>
      <c r="M5" s="36"/>
      <c r="N5" s="36"/>
      <c r="O5" s="36"/>
      <c r="P5" s="36"/>
      <c r="Q5" s="6" t="s">
        <v>21</v>
      </c>
    </row>
    <row r="6" spans="1:17" ht="14.45" customHeight="1" x14ac:dyDescent="0.25">
      <c r="G6" s="34"/>
      <c r="H6" s="34"/>
      <c r="I6" s="34"/>
      <c r="J6" s="34"/>
      <c r="K6" s="34"/>
      <c r="L6" s="34"/>
      <c r="M6" s="36"/>
      <c r="N6" s="36"/>
      <c r="O6" s="36"/>
      <c r="P6" s="36"/>
      <c r="Q6" s="6" t="s">
        <v>34</v>
      </c>
    </row>
    <row r="7" spans="1:17" x14ac:dyDescent="0.25">
      <c r="G7" s="34"/>
      <c r="H7" s="34"/>
      <c r="I7" s="34"/>
      <c r="J7" s="34"/>
      <c r="K7" s="34"/>
      <c r="L7" s="34"/>
      <c r="M7" s="36"/>
      <c r="N7" s="36"/>
      <c r="O7" s="36"/>
      <c r="P7" s="36"/>
      <c r="Q7" s="4" t="s">
        <v>13</v>
      </c>
    </row>
    <row r="8" spans="1:17" x14ac:dyDescent="0.25">
      <c r="Q8" s="35" t="s">
        <v>16</v>
      </c>
    </row>
    <row r="9" spans="1:17" x14ac:dyDescent="0.25">
      <c r="Q9" s="35" t="s">
        <v>14</v>
      </c>
    </row>
    <row r="11" spans="1:17" ht="28.9" customHeight="1" x14ac:dyDescent="0.25">
      <c r="N11" s="33" t="s">
        <v>27</v>
      </c>
      <c r="O11" s="33"/>
      <c r="P11" s="36"/>
      <c r="Q11" s="34" t="s">
        <v>28</v>
      </c>
    </row>
    <row r="13" spans="1:17" x14ac:dyDescent="0.25">
      <c r="B13" s="21" t="s">
        <v>15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7" hidden="1" x14ac:dyDescent="0.25"/>
    <row r="16" spans="1:17" ht="68.25" customHeight="1" x14ac:dyDescent="0.25">
      <c r="A16" s="25" t="s">
        <v>11</v>
      </c>
      <c r="B16" s="26"/>
      <c r="C16" s="27">
        <f>SUM(Q19:Q19)</f>
        <v>963923.4</v>
      </c>
      <c r="D16" s="26"/>
      <c r="E16" s="8" t="s">
        <v>37</v>
      </c>
      <c r="F16" s="8" t="s">
        <v>38</v>
      </c>
      <c r="G16" s="8" t="s">
        <v>30</v>
      </c>
      <c r="H16" s="9"/>
      <c r="I16" s="8"/>
      <c r="J16" s="9"/>
      <c r="K16" s="9"/>
      <c r="L16" s="11"/>
      <c r="M16" s="13"/>
      <c r="N16" s="13"/>
      <c r="O16" s="13"/>
      <c r="P16" s="13"/>
      <c r="Q16" s="11"/>
    </row>
    <row r="17" spans="1:19" ht="30" customHeight="1" x14ac:dyDescent="0.25">
      <c r="A17" s="30" t="s">
        <v>0</v>
      </c>
      <c r="B17" s="30" t="s">
        <v>1</v>
      </c>
      <c r="C17" s="30" t="s">
        <v>2</v>
      </c>
      <c r="D17" s="30"/>
      <c r="E17" s="9" t="s">
        <v>31</v>
      </c>
      <c r="F17" s="9" t="s">
        <v>32</v>
      </c>
      <c r="G17" s="9" t="s">
        <v>33</v>
      </c>
      <c r="H17" s="11" t="s">
        <v>23</v>
      </c>
      <c r="I17" s="11" t="s">
        <v>24</v>
      </c>
      <c r="J17" s="11" t="s">
        <v>25</v>
      </c>
      <c r="K17" s="11" t="s">
        <v>26</v>
      </c>
      <c r="L17" s="28" t="s">
        <v>12</v>
      </c>
      <c r="M17" s="30" t="s">
        <v>8</v>
      </c>
      <c r="N17" s="30" t="s">
        <v>9</v>
      </c>
      <c r="O17" s="30" t="s">
        <v>10</v>
      </c>
      <c r="P17" s="30" t="s">
        <v>6</v>
      </c>
      <c r="Q17" s="24" t="s">
        <v>7</v>
      </c>
    </row>
    <row r="18" spans="1:19" x14ac:dyDescent="0.25">
      <c r="A18" s="31"/>
      <c r="B18" s="31"/>
      <c r="C18" s="14" t="s">
        <v>3</v>
      </c>
      <c r="D18" s="14" t="s">
        <v>4</v>
      </c>
      <c r="E18" s="9" t="s">
        <v>5</v>
      </c>
      <c r="F18" s="9" t="s">
        <v>5</v>
      </c>
      <c r="G18" s="9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29"/>
      <c r="M18" s="30"/>
      <c r="N18" s="30"/>
      <c r="O18" s="30"/>
      <c r="P18" s="30"/>
      <c r="Q18" s="24"/>
    </row>
    <row r="19" spans="1:19" ht="30" x14ac:dyDescent="0.25">
      <c r="A19" s="16">
        <v>1</v>
      </c>
      <c r="B19" s="1" t="s">
        <v>36</v>
      </c>
      <c r="C19" s="13" t="s">
        <v>29</v>
      </c>
      <c r="D19" s="13">
        <v>180</v>
      </c>
      <c r="E19" s="9">
        <v>5332.69</v>
      </c>
      <c r="F19" s="9">
        <v>5400</v>
      </c>
      <c r="G19" s="9">
        <v>5332.7</v>
      </c>
      <c r="H19" s="9"/>
      <c r="I19" s="9"/>
      <c r="J19" s="9"/>
      <c r="K19" s="11"/>
      <c r="L19" s="11">
        <f>ROUNDDOWN(AVERAGE(E19:K19),2)</f>
        <v>5355.13</v>
      </c>
      <c r="M19" s="13">
        <f t="shared" ref="M19" si="0" xml:space="preserve"> COUNT(E19:K19)</f>
        <v>3</v>
      </c>
      <c r="N19" s="13">
        <f t="shared" ref="N19" si="1">STDEV(E19:K19)</f>
        <v>38.858560189487378</v>
      </c>
      <c r="O19" s="13">
        <f t="shared" ref="O19" si="2">N19/L19*100</f>
        <v>0.72563243449715276</v>
      </c>
      <c r="P19" s="13" t="str">
        <f t="shared" ref="P19" si="3">IF(O19&lt;33,"ОДНОРОДНЫЕ","НЕОДНОРОДНЫЕ")</f>
        <v>ОДНОРОДНЫЕ</v>
      </c>
      <c r="Q19" s="11">
        <f t="shared" ref="Q19" si="4">D19*L19</f>
        <v>963923.4</v>
      </c>
    </row>
    <row r="20" spans="1:19" x14ac:dyDescent="0.25">
      <c r="D20" s="15"/>
      <c r="E20" s="17"/>
      <c r="F20" s="17"/>
      <c r="G20" s="17"/>
      <c r="R20" s="7"/>
      <c r="S20" s="2"/>
    </row>
    <row r="21" spans="1:19" x14ac:dyDescent="0.25">
      <c r="A21" s="22" t="s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9" x14ac:dyDescent="0.25">
      <c r="A22" s="23" t="s">
        <v>17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9" ht="15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9" s="36" customFormat="1" x14ac:dyDescent="0.25">
      <c r="A24" s="18" t="s">
        <v>39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"/>
      <c r="S24" s="3"/>
    </row>
    <row r="25" spans="1:19" x14ac:dyDescent="0.25">
      <c r="P25" s="7"/>
    </row>
    <row r="27" spans="1:19" x14ac:dyDescent="0.25">
      <c r="O27" s="7"/>
    </row>
    <row r="28" spans="1:19" x14ac:dyDescent="0.25">
      <c r="L28" s="37"/>
    </row>
    <row r="30" spans="1:19" x14ac:dyDescent="0.25">
      <c r="P30" s="7"/>
    </row>
  </sheetData>
  <mergeCells count="18">
    <mergeCell ref="G3:Q3"/>
    <mergeCell ref="B17:B18"/>
    <mergeCell ref="C17:D17"/>
    <mergeCell ref="N11:O11"/>
    <mergeCell ref="A24:Q24"/>
    <mergeCell ref="A23:Q23"/>
    <mergeCell ref="B13:P13"/>
    <mergeCell ref="A21:Q21"/>
    <mergeCell ref="A22:Q22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</mergeCells>
  <conditionalFormatting sqref="P19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2024-05-02T03:53:13Z</dcterms:modified>
</cp:coreProperties>
</file>