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107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21" i="1" l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E99" i="1"/>
  <c r="E44" i="1" l="1"/>
  <c r="E42" i="1"/>
  <c r="K42" i="1" s="1"/>
  <c r="E40" i="1"/>
  <c r="L40" i="1" s="1"/>
  <c r="L76" i="1"/>
  <c r="K76" i="1"/>
  <c r="O76" i="1"/>
  <c r="L75" i="1"/>
  <c r="K75" i="1"/>
  <c r="O75" i="1"/>
  <c r="L74" i="1"/>
  <c r="K74" i="1"/>
  <c r="O74" i="1"/>
  <c r="L73" i="1"/>
  <c r="K73" i="1"/>
  <c r="O73" i="1"/>
  <c r="L72" i="1"/>
  <c r="K72" i="1"/>
  <c r="O72" i="1"/>
  <c r="L71" i="1"/>
  <c r="K71" i="1"/>
  <c r="O71" i="1"/>
  <c r="L70" i="1"/>
  <c r="K70" i="1"/>
  <c r="O70" i="1"/>
  <c r="L69" i="1"/>
  <c r="K69" i="1"/>
  <c r="O69" i="1"/>
  <c r="L68" i="1"/>
  <c r="K68" i="1"/>
  <c r="O68" i="1"/>
  <c r="L67" i="1"/>
  <c r="K67" i="1"/>
  <c r="O67" i="1"/>
  <c r="L66" i="1"/>
  <c r="K66" i="1"/>
  <c r="O66" i="1"/>
  <c r="L65" i="1"/>
  <c r="K65" i="1"/>
  <c r="O65" i="1"/>
  <c r="L64" i="1"/>
  <c r="K64" i="1"/>
  <c r="O64" i="1"/>
  <c r="L63" i="1"/>
  <c r="K63" i="1"/>
  <c r="O63" i="1"/>
  <c r="L62" i="1"/>
  <c r="K62" i="1"/>
  <c r="O62" i="1"/>
  <c r="L61" i="1"/>
  <c r="K61" i="1"/>
  <c r="O61" i="1"/>
  <c r="L60" i="1"/>
  <c r="K60" i="1"/>
  <c r="O60" i="1"/>
  <c r="L59" i="1"/>
  <c r="K59" i="1"/>
  <c r="O59" i="1"/>
  <c r="L51" i="1"/>
  <c r="K51" i="1"/>
  <c r="O51" i="1"/>
  <c r="L50" i="1"/>
  <c r="K50" i="1"/>
  <c r="O50" i="1"/>
  <c r="L49" i="1"/>
  <c r="K49" i="1"/>
  <c r="O49" i="1"/>
  <c r="L48" i="1"/>
  <c r="K48" i="1"/>
  <c r="O48" i="1"/>
  <c r="L47" i="1"/>
  <c r="K47" i="1"/>
  <c r="O47" i="1"/>
  <c r="L46" i="1"/>
  <c r="K46" i="1"/>
  <c r="O46" i="1"/>
  <c r="L45" i="1"/>
  <c r="K45" i="1"/>
  <c r="O45" i="1"/>
  <c r="L44" i="1"/>
  <c r="K44" i="1"/>
  <c r="O44" i="1"/>
  <c r="L43" i="1"/>
  <c r="K43" i="1"/>
  <c r="O43" i="1"/>
  <c r="L42" i="1"/>
  <c r="L41" i="1"/>
  <c r="K41" i="1"/>
  <c r="O41" i="1"/>
  <c r="K40" i="1"/>
  <c r="L39" i="1"/>
  <c r="K39" i="1"/>
  <c r="O39" i="1"/>
  <c r="L38" i="1"/>
  <c r="K38" i="1"/>
  <c r="O38" i="1"/>
  <c r="L37" i="1"/>
  <c r="K37" i="1"/>
  <c r="O37" i="1"/>
  <c r="L36" i="1"/>
  <c r="K36" i="1"/>
  <c r="O36" i="1"/>
  <c r="L35" i="1"/>
  <c r="K35" i="1"/>
  <c r="O35" i="1"/>
  <c r="L34" i="1"/>
  <c r="K34" i="1"/>
  <c r="O34" i="1"/>
  <c r="L33" i="1"/>
  <c r="K33" i="1"/>
  <c r="O33" i="1"/>
  <c r="L32" i="1"/>
  <c r="K32" i="1"/>
  <c r="O32" i="1"/>
  <c r="L31" i="1"/>
  <c r="K31" i="1"/>
  <c r="O31" i="1"/>
  <c r="L30" i="1"/>
  <c r="K30" i="1"/>
  <c r="O30" i="1"/>
  <c r="L29" i="1"/>
  <c r="K29" i="1"/>
  <c r="O29" i="1"/>
  <c r="L28" i="1"/>
  <c r="K28" i="1"/>
  <c r="O28" i="1"/>
  <c r="L27" i="1"/>
  <c r="K27" i="1"/>
  <c r="O27" i="1"/>
  <c r="L26" i="1"/>
  <c r="K26" i="1"/>
  <c r="O26" i="1"/>
  <c r="L25" i="1"/>
  <c r="K25" i="1"/>
  <c r="O25" i="1"/>
  <c r="L24" i="1"/>
  <c r="K24" i="1"/>
  <c r="O24" i="1"/>
  <c r="L23" i="1"/>
  <c r="K23" i="1"/>
  <c r="O23" i="1"/>
  <c r="L22" i="1"/>
  <c r="K22" i="1"/>
  <c r="O22" i="1"/>
  <c r="M65" i="1" l="1"/>
  <c r="N65" i="1" s="1"/>
  <c r="M69" i="1"/>
  <c r="N69" i="1" s="1"/>
  <c r="O42" i="1"/>
  <c r="O40" i="1"/>
  <c r="M62" i="1"/>
  <c r="N62" i="1" s="1"/>
  <c r="M70" i="1"/>
  <c r="N70" i="1" s="1"/>
  <c r="M63" i="1"/>
  <c r="N63" i="1" s="1"/>
  <c r="M29" i="1"/>
  <c r="N29" i="1" s="1"/>
  <c r="M45" i="1"/>
  <c r="N45" i="1" s="1"/>
  <c r="M36" i="1"/>
  <c r="N36" i="1" s="1"/>
  <c r="M66" i="1"/>
  <c r="N66" i="1" s="1"/>
  <c r="M73" i="1"/>
  <c r="N73" i="1" s="1"/>
  <c r="M60" i="1"/>
  <c r="N60" i="1" s="1"/>
  <c r="M67" i="1"/>
  <c r="N67" i="1" s="1"/>
  <c r="M35" i="1"/>
  <c r="N35" i="1" s="1"/>
  <c r="M50" i="1"/>
  <c r="N50" i="1" s="1"/>
  <c r="M74" i="1"/>
  <c r="N74" i="1" s="1"/>
  <c r="M64" i="1"/>
  <c r="N64" i="1" s="1"/>
  <c r="M71" i="1"/>
  <c r="N71" i="1" s="1"/>
  <c r="M28" i="1"/>
  <c r="N28" i="1" s="1"/>
  <c r="M61" i="1"/>
  <c r="N61" i="1" s="1"/>
  <c r="M43" i="1"/>
  <c r="N43" i="1" s="1"/>
  <c r="M68" i="1"/>
  <c r="N68" i="1" s="1"/>
  <c r="M75" i="1"/>
  <c r="N75" i="1" s="1"/>
  <c r="M26" i="1"/>
  <c r="N26" i="1" s="1"/>
  <c r="M72" i="1"/>
  <c r="N72" i="1" s="1"/>
  <c r="M22" i="1"/>
  <c r="N22" i="1" s="1"/>
  <c r="M59" i="1"/>
  <c r="N59" i="1" s="1"/>
  <c r="M76" i="1"/>
  <c r="N76" i="1" s="1"/>
  <c r="M30" i="1"/>
  <c r="N30" i="1" s="1"/>
  <c r="M24" i="1"/>
  <c r="N24" i="1" s="1"/>
  <c r="M41" i="1"/>
  <c r="N41" i="1" s="1"/>
  <c r="M48" i="1"/>
  <c r="N48" i="1" s="1"/>
  <c r="M25" i="1"/>
  <c r="N25" i="1" s="1"/>
  <c r="M37" i="1"/>
  <c r="N37" i="1" s="1"/>
  <c r="M44" i="1"/>
  <c r="N44" i="1" s="1"/>
  <c r="M27" i="1"/>
  <c r="N27" i="1" s="1"/>
  <c r="M34" i="1"/>
  <c r="N34" i="1" s="1"/>
  <c r="M51" i="1"/>
  <c r="N51" i="1" s="1"/>
  <c r="M31" i="1"/>
  <c r="N31" i="1" s="1"/>
  <c r="M38" i="1"/>
  <c r="N38" i="1" s="1"/>
  <c r="M49" i="1"/>
  <c r="N49" i="1" s="1"/>
  <c r="M32" i="1"/>
  <c r="N32" i="1" s="1"/>
  <c r="M39" i="1"/>
  <c r="N39" i="1" s="1"/>
  <c r="M46" i="1"/>
  <c r="N46" i="1" s="1"/>
  <c r="M33" i="1"/>
  <c r="N33" i="1" s="1"/>
  <c r="M23" i="1"/>
  <c r="N23" i="1" s="1"/>
  <c r="M47" i="1"/>
  <c r="N47" i="1" s="1"/>
  <c r="L97" i="1"/>
  <c r="K97" i="1"/>
  <c r="O97" i="1"/>
  <c r="L90" i="1"/>
  <c r="K90" i="1"/>
  <c r="O90" i="1"/>
  <c r="L89" i="1"/>
  <c r="K89" i="1"/>
  <c r="O89" i="1"/>
  <c r="L88" i="1"/>
  <c r="K88" i="1"/>
  <c r="O88" i="1"/>
  <c r="L87" i="1"/>
  <c r="K87" i="1"/>
  <c r="O87" i="1"/>
  <c r="L86" i="1"/>
  <c r="K86" i="1"/>
  <c r="O86" i="1"/>
  <c r="L85" i="1"/>
  <c r="K85" i="1"/>
  <c r="O85" i="1"/>
  <c r="L84" i="1"/>
  <c r="K84" i="1"/>
  <c r="O84" i="1"/>
  <c r="L83" i="1"/>
  <c r="K83" i="1"/>
  <c r="O83" i="1"/>
  <c r="L82" i="1"/>
  <c r="K82" i="1"/>
  <c r="O82" i="1"/>
  <c r="M42" i="1" l="1"/>
  <c r="N42" i="1" s="1"/>
  <c r="M40" i="1"/>
  <c r="N40" i="1" s="1"/>
  <c r="M90" i="1"/>
  <c r="N90" i="1" s="1"/>
  <c r="M82" i="1"/>
  <c r="N82" i="1" s="1"/>
  <c r="M84" i="1"/>
  <c r="N84" i="1" s="1"/>
  <c r="M89" i="1"/>
  <c r="N89" i="1" s="1"/>
  <c r="M97" i="1"/>
  <c r="N97" i="1" s="1"/>
  <c r="M87" i="1"/>
  <c r="N87" i="1" s="1"/>
  <c r="M88" i="1"/>
  <c r="N88" i="1" s="1"/>
  <c r="M85" i="1"/>
  <c r="N85" i="1" s="1"/>
  <c r="M86" i="1"/>
  <c r="N86" i="1" s="1"/>
  <c r="M83" i="1"/>
  <c r="N83" i="1" s="1"/>
  <c r="F99" i="1"/>
  <c r="G99" i="1"/>
  <c r="L21" i="1"/>
  <c r="K21" i="1"/>
  <c r="O21" i="1"/>
  <c r="L58" i="1"/>
  <c r="K58" i="1"/>
  <c r="O58" i="1"/>
  <c r="L57" i="1"/>
  <c r="K57" i="1"/>
  <c r="O57" i="1"/>
  <c r="L56" i="1"/>
  <c r="K56" i="1"/>
  <c r="O56" i="1"/>
  <c r="L55" i="1"/>
  <c r="K55" i="1"/>
  <c r="O55" i="1"/>
  <c r="L54" i="1"/>
  <c r="K54" i="1"/>
  <c r="O54" i="1"/>
  <c r="L53" i="1"/>
  <c r="K53" i="1"/>
  <c r="O53" i="1"/>
  <c r="L52" i="1"/>
  <c r="K52" i="1"/>
  <c r="O52" i="1"/>
  <c r="L92" i="1"/>
  <c r="K92" i="1"/>
  <c r="O92" i="1"/>
  <c r="L91" i="1"/>
  <c r="K91" i="1"/>
  <c r="O91" i="1"/>
  <c r="L81" i="1"/>
  <c r="K81" i="1"/>
  <c r="O81" i="1"/>
  <c r="L80" i="1"/>
  <c r="K80" i="1"/>
  <c r="O80" i="1"/>
  <c r="L79" i="1"/>
  <c r="K79" i="1"/>
  <c r="O79" i="1"/>
  <c r="L78" i="1"/>
  <c r="K78" i="1"/>
  <c r="O78" i="1"/>
  <c r="L77" i="1"/>
  <c r="K77" i="1"/>
  <c r="O77" i="1"/>
  <c r="M21" i="1" l="1"/>
  <c r="N21" i="1" s="1"/>
  <c r="M77" i="1"/>
  <c r="N77" i="1" s="1"/>
  <c r="M81" i="1"/>
  <c r="N81" i="1" s="1"/>
  <c r="M53" i="1"/>
  <c r="N53" i="1" s="1"/>
  <c r="M57" i="1"/>
  <c r="N57" i="1" s="1"/>
  <c r="M56" i="1"/>
  <c r="N56" i="1" s="1"/>
  <c r="M92" i="1"/>
  <c r="N92" i="1" s="1"/>
  <c r="M91" i="1"/>
  <c r="N91" i="1" s="1"/>
  <c r="M54" i="1"/>
  <c r="N54" i="1" s="1"/>
  <c r="M79" i="1"/>
  <c r="N79" i="1" s="1"/>
  <c r="M80" i="1"/>
  <c r="N80" i="1" s="1"/>
  <c r="M52" i="1"/>
  <c r="N52" i="1" s="1"/>
  <c r="M78" i="1"/>
  <c r="N78" i="1" s="1"/>
  <c r="M55" i="1"/>
  <c r="N55" i="1" s="1"/>
  <c r="M58" i="1"/>
  <c r="N58" i="1" s="1"/>
  <c r="O94" i="1"/>
  <c r="O95" i="1"/>
  <c r="O96" i="1"/>
  <c r="L93" i="1"/>
  <c r="K93" i="1"/>
  <c r="O93" i="1"/>
  <c r="L96" i="1"/>
  <c r="K96" i="1"/>
  <c r="L95" i="1"/>
  <c r="K95" i="1"/>
  <c r="L94" i="1"/>
  <c r="K94" i="1"/>
  <c r="M94" i="1" l="1"/>
  <c r="N94" i="1" s="1"/>
  <c r="M96" i="1"/>
  <c r="N96" i="1" s="1"/>
  <c r="M95" i="1"/>
  <c r="N95" i="1" s="1"/>
  <c r="M93" i="1"/>
  <c r="N93" i="1" s="1"/>
  <c r="O98" i="1" l="1"/>
  <c r="C18" i="1" s="1"/>
  <c r="K98" i="1"/>
  <c r="L98" i="1"/>
  <c r="M98" i="1" l="1"/>
  <c r="N98" i="1" s="1"/>
</calcChain>
</file>

<file path=xl/sharedStrings.xml><?xml version="1.0" encoding="utf-8"?>
<sst xmlns="http://schemas.openxmlformats.org/spreadsheetml/2006/main" count="195" uniqueCount="90">
  <si>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</si>
  <si>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</si>
  <si>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</si>
  <si>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</si>
  <si>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</si>
  <si>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</si>
  <si>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</si>
  <si>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</si>
  <si>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</si>
  <si>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</si>
  <si>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</si>
  <si>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</si>
  <si>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</si>
  <si>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</si>
  <si>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</si>
  <si>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</si>
  <si>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</si>
  <si>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</si>
  <si>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</si>
  <si>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</si>
  <si>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</si>
  <si>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</si>
  <si>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</si>
  <si>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</si>
  <si>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</si>
  <si>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шт</t>
  </si>
  <si>
    <t>Источник № 1</t>
  </si>
  <si>
    <t>Источник № 2</t>
  </si>
  <si>
    <t>Источник № 3</t>
  </si>
  <si>
    <t>Кран шаровый под приварку</t>
  </si>
  <si>
    <t>Смеситель для умывальника локтевой</t>
  </si>
  <si>
    <t>Смеситель для кухни с гайкой</t>
  </si>
  <si>
    <t>Смеситель хирургический локтевой</t>
  </si>
  <si>
    <t>Арматура для смывного бачка с боковой подводкой</t>
  </si>
  <si>
    <t>Узел КВГ под колпак крест</t>
  </si>
  <si>
    <t>Сифон к раковине</t>
  </si>
  <si>
    <t>Сифон к душевой кабине</t>
  </si>
  <si>
    <t>Слив-перелив для ванны</t>
  </si>
  <si>
    <t>Унитаз компакт напольный</t>
  </si>
  <si>
    <t>Манжета для унитаза эксцентричная</t>
  </si>
  <si>
    <t>Гофра для унитаза</t>
  </si>
  <si>
    <t>Кран шаровый Ду 20 ВР/ВР (ручка)</t>
  </si>
  <si>
    <t>Кран шаровый Ду 15  ВР/ВР (ручка)</t>
  </si>
  <si>
    <t>Радиатор отопления  секционный, алюминиевый, универсальный (право-лево)</t>
  </si>
  <si>
    <t>Шланг для гибкой подводки для смесителя</t>
  </si>
  <si>
    <t>Шланг для гибкой подводки для унитаза</t>
  </si>
  <si>
    <t>Крепление для крышки унитаза</t>
  </si>
  <si>
    <t>Крышка на унитаз</t>
  </si>
  <si>
    <t>Ершик для унитаза</t>
  </si>
  <si>
    <t>Вантуз</t>
  </si>
  <si>
    <t>Заглушка пластмасса</t>
  </si>
  <si>
    <t>Хомут червячный</t>
  </si>
  <si>
    <t>Водонагреватель накопительный</t>
  </si>
  <si>
    <t>Водонагреватель проточный</t>
  </si>
  <si>
    <t>Труба с раструбом</t>
  </si>
  <si>
    <t>Разводной ключ № 1</t>
  </si>
  <si>
    <t>Разводной ключ № 3</t>
  </si>
  <si>
    <t xml:space="preserve">Переход стальной </t>
  </si>
  <si>
    <t xml:space="preserve">Фум лента </t>
  </si>
  <si>
    <t>Лен сантехнический</t>
  </si>
  <si>
    <t>Манжета переходная 50*70</t>
  </si>
  <si>
    <t>Картридж для смесителя  32 мм</t>
  </si>
  <si>
    <t xml:space="preserve">Картридж для смесителя 40 мм  </t>
  </si>
  <si>
    <t>Прокладка резиновая</t>
  </si>
  <si>
    <t>Раковина с пьедесталом</t>
  </si>
  <si>
    <t>Комплект роликов дверных для душевой кабины</t>
  </si>
  <si>
    <t>Труба полипропиленовая</t>
  </si>
  <si>
    <t xml:space="preserve">Труба полипропилен </t>
  </si>
  <si>
    <t>Угол полипропилен</t>
  </si>
  <si>
    <t>Муфта соединительная полипропилен</t>
  </si>
  <si>
    <t>Муфта переходная полипропилен</t>
  </si>
  <si>
    <t>Муфта комбинированная полипропилен</t>
  </si>
  <si>
    <t>Опора с зажимом</t>
  </si>
  <si>
    <t>Муфта комбинированная</t>
  </si>
  <si>
    <t>Краны шаровые Американка, Ду - 20</t>
  </si>
  <si>
    <t>Смеситель для ванны и душа</t>
  </si>
  <si>
    <r>
      <t xml:space="preserve">Тройник комбинированный </t>
    </r>
    <r>
      <rPr>
        <sz val="11"/>
        <color rgb="FF000000"/>
        <rFont val="Times New Roman"/>
        <family val="1"/>
        <charset val="204"/>
      </rPr>
      <t>полипропилен</t>
    </r>
  </si>
  <si>
    <r>
      <t xml:space="preserve">Тройник </t>
    </r>
    <r>
      <rPr>
        <sz val="11"/>
        <color rgb="FF000000"/>
        <rFont val="Times New Roman"/>
        <family val="1"/>
        <charset val="204"/>
      </rPr>
      <t>полипропилен</t>
    </r>
  </si>
  <si>
    <r>
      <t xml:space="preserve">Угол комбинированный </t>
    </r>
    <r>
      <rPr>
        <sz val="11"/>
        <color rgb="FF000000"/>
        <rFont val="Times New Roman"/>
        <family val="1"/>
        <charset val="204"/>
      </rPr>
      <t>полипропилен</t>
    </r>
  </si>
  <si>
    <r>
      <t xml:space="preserve">Угол </t>
    </r>
    <r>
      <rPr>
        <sz val="11"/>
        <color rgb="FF000000"/>
        <rFont val="Times New Roman"/>
        <family val="1"/>
        <charset val="204"/>
      </rPr>
      <t xml:space="preserve"> полипропилен</t>
    </r>
  </si>
  <si>
    <t>комплект</t>
  </si>
  <si>
    <t>Труба гофрированная</t>
  </si>
  <si>
    <t>КП вх. 1454 от 03.07.2024</t>
  </si>
  <si>
    <t>КП вх. 1455 от 03.07.2024</t>
  </si>
  <si>
    <t>КП вх. 1456 от 03.07.2024</t>
  </si>
  <si>
    <t>на поставкутоваров санитарно-технического назначения  путем запроса котировок</t>
  </si>
  <si>
    <t>№ 134-24</t>
  </si>
  <si>
    <t>Бочонок прямой стандартный  сталь</t>
  </si>
  <si>
    <t>Начальная (максимальная) цена договора устанавливается в размере 748 078,10 руб. (семьсот сорок восемь тысяч семьдесят восемь рублей десять копеек)</t>
  </si>
  <si>
    <t>в электронной форме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</si>
</sst>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22222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right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22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0"/>
  <sheetViews>
    <sheetView tabSelected="1" zoomScale="85" zoomScaleNormal="85" zoomScalePageLayoutView="70" workbookViewId="0">
      <selection activeCell="T12" sqref="T12"/>
    </sheetView>
  </sheetViews>
  <sheetFormatPr defaultRowHeight="15" x14ac:dyDescent="0.25"/>
  <cols>
    <col min="1" max="1" width="6.140625" style="2" bestFit="1" customWidth="1"/>
    <col min="2" max="2" width="33.5703125" style="2" customWidth="1"/>
    <col min="3" max="3" width="7.85546875" style="2" bestFit="1" customWidth="1"/>
    <col min="4" max="4" width="7.140625" style="2" bestFit="1" customWidth="1"/>
    <col min="5" max="7" width="17.855468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22.42578125" style="2" bestFit="1" customWidth="1"/>
    <col min="15" max="15" width="15.42578125" style="3" customWidth="1"/>
    <col min="16" max="16" width="9.140625" style="1"/>
    <col min="17" max="20" width="10.7109375" style="1" bestFit="1" customWidth="1"/>
    <col min="21" max="16384" width="9.140625" style="1"/>
  </cols>
  <sheetData>
    <row r="1" spans="1:15" x14ac:dyDescent="0.25">
      <c r="A1" s="14"/>
      <c r="B1" s="14"/>
      <c r="C1" s="14"/>
      <c r="D1" s="14"/>
      <c r="E1" s="4"/>
      <c r="F1" s="4"/>
      <c r="G1" s="4"/>
      <c r="H1" s="4"/>
      <c r="I1" s="4"/>
      <c r="J1" s="4"/>
      <c r="K1" s="14"/>
      <c r="L1" s="14"/>
      <c r="M1" s="14"/>
      <c r="N1" s="14"/>
      <c r="O1" s="18" t="s">
        <v>23</v>
      </c>
    </row>
    <row r="2" spans="1:15" ht="14.45" customHeight="1" x14ac:dyDescent="0.25">
      <c r="A2" s="14"/>
      <c r="B2" s="14"/>
      <c r="C2" s="14"/>
      <c r="D2" s="14"/>
      <c r="E2" s="4"/>
      <c r="F2" s="4"/>
      <c r="G2" s="4"/>
      <c r="H2" s="4"/>
      <c r="I2" s="4"/>
      <c r="J2" s="4"/>
      <c r="K2" s="14"/>
      <c r="L2" s="14"/>
      <c r="M2" s="14"/>
      <c r="N2" s="14"/>
      <c r="O2" s="18" t="s">
        <v>24</v>
      </c>
    </row>
    <row r="3" spans="1:15" ht="14.45" hidden="1" customHeight="1" x14ac:dyDescent="0.25">
      <c r="A3" s="14"/>
      <c r="B3" s="14"/>
      <c r="C3" s="14"/>
      <c r="D3" s="14"/>
      <c r="E3" s="4"/>
      <c r="F3" s="4"/>
      <c r="G3" s="4"/>
      <c r="H3" s="4"/>
      <c r="I3" s="4"/>
      <c r="J3" s="4"/>
      <c r="K3" s="14"/>
      <c r="L3" s="14"/>
      <c r="M3" s="14"/>
      <c r="N3" s="14"/>
      <c r="O3" s="18"/>
    </row>
    <row r="4" spans="1:15" ht="14.45" customHeight="1" x14ac:dyDescent="0.25">
      <c r="A4" s="14"/>
      <c r="B4" s="14"/>
      <c r="C4" s="14"/>
      <c r="D4" s="14"/>
      <c r="E4" s="4"/>
      <c r="F4" s="4"/>
      <c r="G4" s="4"/>
      <c r="H4" s="4"/>
      <c r="I4" s="4"/>
      <c r="J4" s="4"/>
      <c r="K4" s="14"/>
      <c r="L4" s="14"/>
      <c r="M4" s="14"/>
      <c r="N4" s="14"/>
      <c r="O4" s="18" t="s">
        <v>85</v>
      </c>
    </row>
    <row r="5" spans="1:15" ht="14.45" customHeight="1" x14ac:dyDescent="0.25">
      <c r="A5" s="14"/>
      <c r="B5" s="14"/>
      <c r="C5" s="14"/>
      <c r="D5" s="14"/>
      <c r="E5" s="4"/>
      <c r="F5" s="4"/>
      <c r="G5" s="4"/>
      <c r="H5" s="4"/>
      <c r="I5" s="4"/>
      <c r="J5" s="4"/>
      <c r="K5" s="14"/>
      <c r="L5" s="14"/>
      <c r="M5" s="14"/>
      <c r="N5" s="14"/>
      <c r="O5" s="18" t="s">
        <v>89</v>
      </c>
    </row>
    <row r="6" spans="1:15" x14ac:dyDescent="0.25">
      <c r="A6" s="14"/>
      <c r="B6" s="14"/>
      <c r="C6" s="14"/>
      <c r="D6" s="14"/>
      <c r="E6" s="4"/>
      <c r="F6" s="4"/>
      <c r="G6" s="4"/>
      <c r="H6" s="4"/>
      <c r="I6" s="4"/>
      <c r="J6" s="4"/>
      <c r="K6" s="14"/>
      <c r="L6" s="14"/>
      <c r="M6" s="14"/>
      <c r="N6" s="14"/>
      <c r="O6" s="18"/>
    </row>
    <row r="7" spans="1:15" ht="14.45" customHeight="1" x14ac:dyDescent="0.25">
      <c r="A7" s="14"/>
      <c r="B7" s="14"/>
      <c r="C7" s="14"/>
      <c r="D7" s="14"/>
      <c r="E7" s="4"/>
      <c r="F7" s="4"/>
      <c r="G7" s="4"/>
      <c r="H7" s="4"/>
      <c r="I7" s="4"/>
      <c r="J7" s="4"/>
      <c r="K7" s="14"/>
      <c r="L7" s="14"/>
      <c r="M7" s="14"/>
      <c r="N7" s="14"/>
      <c r="O7" s="18" t="s">
        <v>86</v>
      </c>
    </row>
    <row r="8" spans="1:15" x14ac:dyDescent="0.25">
      <c r="A8" s="14"/>
      <c r="B8" s="14"/>
      <c r="C8" s="14"/>
      <c r="D8" s="14"/>
      <c r="E8" s="4"/>
      <c r="F8" s="4"/>
      <c r="G8" s="4"/>
      <c r="H8" s="4"/>
      <c r="I8" s="4"/>
      <c r="J8" s="4"/>
      <c r="K8" s="14"/>
      <c r="L8" s="14"/>
      <c r="M8" s="14"/>
      <c r="N8" s="14"/>
      <c r="O8" s="4"/>
    </row>
    <row r="9" spans="1:15" s="6" customFormat="1" x14ac:dyDescent="0.25">
      <c r="A9" s="14"/>
      <c r="B9" s="14"/>
      <c r="C9" s="14"/>
      <c r="D9" s="14"/>
      <c r="E9" s="4"/>
      <c r="F9" s="4"/>
      <c r="G9" s="4"/>
      <c r="H9" s="4"/>
      <c r="I9" s="4"/>
      <c r="J9" s="4"/>
      <c r="K9" s="14"/>
      <c r="L9" s="14"/>
      <c r="M9" s="14"/>
      <c r="N9" s="14"/>
      <c r="O9" s="7" t="s">
        <v>13</v>
      </c>
    </row>
    <row r="10" spans="1:15" s="6" customFormat="1" x14ac:dyDescent="0.25">
      <c r="A10" s="14"/>
      <c r="B10" s="14"/>
      <c r="C10" s="14"/>
      <c r="D10" s="14"/>
      <c r="E10" s="4"/>
      <c r="F10" s="4"/>
      <c r="G10" s="4"/>
      <c r="H10" s="4"/>
      <c r="I10" s="4"/>
      <c r="J10" s="4"/>
      <c r="K10" s="14"/>
      <c r="L10" s="14"/>
      <c r="M10" s="14"/>
      <c r="N10" s="14"/>
      <c r="O10" s="8" t="s">
        <v>18</v>
      </c>
    </row>
    <row r="11" spans="1:15" s="6" customFormat="1" x14ac:dyDescent="0.25">
      <c r="A11" s="14"/>
      <c r="B11" s="14"/>
      <c r="C11" s="14"/>
      <c r="D11" s="14"/>
      <c r="E11" s="4"/>
      <c r="F11" s="4"/>
      <c r="G11" s="4"/>
      <c r="H11" s="4"/>
      <c r="I11" s="4"/>
      <c r="J11" s="4"/>
      <c r="K11" s="14"/>
      <c r="L11" s="14"/>
      <c r="M11" s="14"/>
      <c r="N11" s="14"/>
      <c r="O11" s="8" t="s">
        <v>14</v>
      </c>
    </row>
    <row r="12" spans="1:15" s="6" customFormat="1" x14ac:dyDescent="0.25">
      <c r="A12" s="14"/>
      <c r="B12" s="14"/>
      <c r="C12" s="14"/>
      <c r="D12" s="14"/>
      <c r="E12" s="4"/>
      <c r="F12" s="4"/>
      <c r="G12" s="4"/>
      <c r="H12" s="4"/>
      <c r="I12" s="4"/>
      <c r="J12" s="4"/>
      <c r="K12" s="14"/>
      <c r="L12" s="14"/>
      <c r="M12" s="14"/>
      <c r="N12" s="14"/>
      <c r="O12" s="4"/>
    </row>
    <row r="13" spans="1:15" s="6" customFormat="1" ht="28.9" customHeight="1" x14ac:dyDescent="0.25">
      <c r="A13" s="14"/>
      <c r="B13" s="14"/>
      <c r="C13" s="14"/>
      <c r="D13" s="14"/>
      <c r="E13" s="4"/>
      <c r="F13" s="4"/>
      <c r="G13" s="4"/>
      <c r="H13" s="4"/>
      <c r="I13" s="4"/>
      <c r="J13" s="4"/>
      <c r="K13" s="14"/>
      <c r="L13" s="44" t="s">
        <v>17</v>
      </c>
      <c r="M13" s="44"/>
      <c r="N13" s="14"/>
      <c r="O13" s="4" t="s">
        <v>15</v>
      </c>
    </row>
    <row r="14" spans="1:15" x14ac:dyDescent="0.25">
      <c r="A14" s="14"/>
      <c r="B14" s="14"/>
      <c r="C14" s="14"/>
      <c r="D14" s="14"/>
      <c r="E14" s="4"/>
      <c r="F14" s="4"/>
      <c r="G14" s="4"/>
      <c r="H14" s="4"/>
      <c r="I14" s="4"/>
      <c r="J14" s="4"/>
      <c r="K14" s="14"/>
      <c r="L14" s="14"/>
      <c r="M14" s="14"/>
      <c r="N14" s="14"/>
      <c r="O14" s="4"/>
    </row>
    <row r="15" spans="1:15" x14ac:dyDescent="0.25">
      <c r="A15" s="14"/>
      <c r="B15" s="44" t="s">
        <v>16</v>
      </c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"/>
    </row>
    <row r="16" spans="1:15" hidden="1" x14ac:dyDescent="0.25">
      <c r="A16" s="14"/>
      <c r="B16" s="14"/>
      <c r="C16" s="14"/>
      <c r="D16" s="14"/>
      <c r="E16" s="4"/>
      <c r="F16" s="4"/>
      <c r="G16" s="4"/>
      <c r="H16" s="4"/>
      <c r="I16" s="4"/>
      <c r="J16" s="4"/>
      <c r="K16" s="14"/>
      <c r="L16" s="14"/>
      <c r="M16" s="14"/>
      <c r="N16" s="14"/>
      <c r="O16" s="4"/>
    </row>
    <row r="17" spans="1:15" x14ac:dyDescent="0.25">
      <c r="A17" s="14"/>
      <c r="B17" s="14"/>
      <c r="C17" s="14"/>
      <c r="D17" s="14"/>
      <c r="E17" s="4"/>
      <c r="F17" s="4"/>
      <c r="G17" s="4"/>
      <c r="H17" s="4"/>
      <c r="I17" s="4"/>
      <c r="J17" s="4"/>
      <c r="K17" s="14"/>
      <c r="L17" s="14"/>
      <c r="M17" s="14"/>
      <c r="N17" s="14"/>
      <c r="O17" s="4"/>
    </row>
    <row r="18" spans="1:15" s="5" customFormat="1" ht="30" x14ac:dyDescent="0.25">
      <c r="A18" s="48" t="s">
        <v>11</v>
      </c>
      <c r="B18" s="49"/>
      <c r="C18" s="50">
        <f>SUM(O21:O98)</f>
        <v>748078.09833333339</v>
      </c>
      <c r="D18" s="49"/>
      <c r="E18" s="32" t="s">
        <v>82</v>
      </c>
      <c r="F18" s="36" t="s">
        <v>83</v>
      </c>
      <c r="G18" s="36" t="s">
        <v>84</v>
      </c>
      <c r="H18" s="11"/>
      <c r="I18" s="15"/>
      <c r="J18" s="15"/>
      <c r="K18" s="12"/>
      <c r="L18" s="12"/>
      <c r="M18" s="12"/>
      <c r="N18" s="12"/>
      <c r="O18" s="15"/>
    </row>
    <row r="19" spans="1:15" s="5" customFormat="1" x14ac:dyDescent="0.25">
      <c r="A19" s="53" t="s">
        <v>0</v>
      </c>
      <c r="B19" s="53" t="s">
        <v>1</v>
      </c>
      <c r="C19" s="53" t="s">
        <v>2</v>
      </c>
      <c r="D19" s="53"/>
      <c r="E19" s="15" t="s">
        <v>26</v>
      </c>
      <c r="F19" s="15" t="s">
        <v>27</v>
      </c>
      <c r="G19" s="15" t="s">
        <v>28</v>
      </c>
      <c r="H19" s="15" t="s">
        <v>19</v>
      </c>
      <c r="I19" s="15" t="s">
        <v>20</v>
      </c>
      <c r="J19" s="51" t="s">
        <v>12</v>
      </c>
      <c r="K19" s="53" t="s">
        <v>8</v>
      </c>
      <c r="L19" s="53" t="s">
        <v>9</v>
      </c>
      <c r="M19" s="53" t="s">
        <v>10</v>
      </c>
      <c r="N19" s="53" t="s">
        <v>6</v>
      </c>
      <c r="O19" s="47" t="s">
        <v>7</v>
      </c>
    </row>
    <row r="20" spans="1:15" s="5" customFormat="1" ht="30" x14ac:dyDescent="0.25">
      <c r="A20" s="54"/>
      <c r="B20" s="54"/>
      <c r="C20" s="13" t="s">
        <v>3</v>
      </c>
      <c r="D20" s="13" t="s">
        <v>4</v>
      </c>
      <c r="E20" s="15" t="s">
        <v>5</v>
      </c>
      <c r="F20" s="15" t="s">
        <v>5</v>
      </c>
      <c r="G20" s="15" t="s">
        <v>5</v>
      </c>
      <c r="H20" s="15" t="s">
        <v>5</v>
      </c>
      <c r="I20" s="15" t="s">
        <v>5</v>
      </c>
      <c r="J20" s="52"/>
      <c r="K20" s="53"/>
      <c r="L20" s="53"/>
      <c r="M20" s="53"/>
      <c r="N20" s="53"/>
      <c r="O20" s="47"/>
    </row>
    <row r="21" spans="1:15" s="5" customFormat="1" x14ac:dyDescent="0.25">
      <c r="A21" s="22">
        <v>1</v>
      </c>
      <c r="B21" s="37" t="s">
        <v>29</v>
      </c>
      <c r="C21" s="19" t="s">
        <v>25</v>
      </c>
      <c r="D21" s="19">
        <v>6</v>
      </c>
      <c r="E21" s="41">
        <v>1819.3</v>
      </c>
      <c r="F21" s="34">
        <v>1978.2</v>
      </c>
      <c r="G21" s="34">
        <v>1984</v>
      </c>
      <c r="H21" s="26"/>
      <c r="I21" s="26"/>
      <c r="J21" s="26">
        <f>AVERAGE(E21:I21)</f>
        <v>1927.1666666666667</v>
      </c>
      <c r="K21" s="27">
        <f t="shared" ref="K21:K51" si="0">COUNT(E21:I21)</f>
        <v>3</v>
      </c>
      <c r="L21" s="27">
        <f t="shared" ref="L21:L51" si="1">STDEV(E21:I21)</f>
        <v>93.460276766834696</v>
      </c>
      <c r="M21" s="27">
        <f t="shared" ref="M21:M51" si="2">L21/J21*100</f>
        <v>4.8496208648361856</v>
      </c>
      <c r="N21" s="27" t="str">
        <f t="shared" ref="N21:N51" si="3">IF(M21&lt;33,"ОДНОРОДНЫЕ","НЕОДНОРОДНЫЕ")</f>
        <v>ОДНОРОДНЫЕ</v>
      </c>
      <c r="O21" s="26">
        <f t="shared" ref="O21:O24" si="4">D21*J21</f>
        <v>11563</v>
      </c>
    </row>
    <row r="22" spans="1:15" s="5" customFormat="1" ht="30" x14ac:dyDescent="0.25">
      <c r="A22" s="22">
        <v>2</v>
      </c>
      <c r="B22" s="37" t="s">
        <v>30</v>
      </c>
      <c r="C22" s="40" t="s">
        <v>25</v>
      </c>
      <c r="D22" s="19">
        <v>20</v>
      </c>
      <c r="E22" s="41">
        <v>1105.23</v>
      </c>
      <c r="F22" s="34">
        <v>1315</v>
      </c>
      <c r="G22" s="34">
        <v>1370</v>
      </c>
      <c r="H22" s="34"/>
      <c r="I22" s="34"/>
      <c r="J22" s="36">
        <f t="shared" ref="J22:J85" si="5">AVERAGE(E22:I22)</f>
        <v>1263.4100000000001</v>
      </c>
      <c r="K22" s="33">
        <f t="shared" si="0"/>
        <v>3</v>
      </c>
      <c r="L22" s="33">
        <f t="shared" si="1"/>
        <v>139.72091575709055</v>
      </c>
      <c r="M22" s="33">
        <f t="shared" si="2"/>
        <v>11.059031965639859</v>
      </c>
      <c r="N22" s="33" t="str">
        <f t="shared" si="3"/>
        <v>ОДНОРОДНЫЕ</v>
      </c>
      <c r="O22" s="34">
        <f t="shared" si="4"/>
        <v>25268.2</v>
      </c>
    </row>
    <row r="23" spans="1:15" s="5" customFormat="1" x14ac:dyDescent="0.25">
      <c r="A23" s="22">
        <v>3</v>
      </c>
      <c r="B23" s="37" t="s">
        <v>31</v>
      </c>
      <c r="C23" s="40" t="s">
        <v>25</v>
      </c>
      <c r="D23" s="40">
        <v>35</v>
      </c>
      <c r="E23" s="41">
        <v>1086.55</v>
      </c>
      <c r="F23" s="34">
        <v>1423.2</v>
      </c>
      <c r="G23" s="34">
        <v>1380</v>
      </c>
      <c r="H23" s="34"/>
      <c r="I23" s="34"/>
      <c r="J23" s="36">
        <f t="shared" si="5"/>
        <v>1296.5833333333333</v>
      </c>
      <c r="K23" s="33">
        <f t="shared" si="0"/>
        <v>3</v>
      </c>
      <c r="L23" s="33">
        <f t="shared" si="1"/>
        <v>183.17221632478416</v>
      </c>
      <c r="M23" s="33">
        <f t="shared" si="2"/>
        <v>14.127299928642008</v>
      </c>
      <c r="N23" s="33" t="str">
        <f t="shared" si="3"/>
        <v>ОДНОРОДНЫЕ</v>
      </c>
      <c r="O23" s="34">
        <f t="shared" si="4"/>
        <v>45380.416666666664</v>
      </c>
    </row>
    <row r="24" spans="1:15" s="5" customFormat="1" ht="30" x14ac:dyDescent="0.25">
      <c r="A24" s="22">
        <v>4</v>
      </c>
      <c r="B24" s="37" t="s">
        <v>32</v>
      </c>
      <c r="C24" s="40" t="s">
        <v>25</v>
      </c>
      <c r="D24" s="40">
        <v>20</v>
      </c>
      <c r="E24" s="41">
        <v>1295.47</v>
      </c>
      <c r="F24" s="34">
        <v>1436</v>
      </c>
      <c r="G24" s="34">
        <v>1486</v>
      </c>
      <c r="H24" s="34"/>
      <c r="I24" s="34"/>
      <c r="J24" s="36">
        <f t="shared" si="5"/>
        <v>1405.8233333333335</v>
      </c>
      <c r="K24" s="33">
        <f t="shared" si="0"/>
        <v>3</v>
      </c>
      <c r="L24" s="33">
        <f t="shared" si="1"/>
        <v>98.784581961626628</v>
      </c>
      <c r="M24" s="33">
        <f t="shared" si="2"/>
        <v>7.026813371165173</v>
      </c>
      <c r="N24" s="33" t="str">
        <f t="shared" si="3"/>
        <v>ОДНОРОДНЫЕ</v>
      </c>
      <c r="O24" s="34">
        <f t="shared" si="4"/>
        <v>28116.466666666671</v>
      </c>
    </row>
    <row r="25" spans="1:15" s="5" customFormat="1" ht="30" x14ac:dyDescent="0.25">
      <c r="A25" s="22">
        <v>5</v>
      </c>
      <c r="B25" s="37" t="s">
        <v>33</v>
      </c>
      <c r="C25" s="40" t="s">
        <v>25</v>
      </c>
      <c r="D25" s="40">
        <v>10</v>
      </c>
      <c r="E25" s="41">
        <v>353.96</v>
      </c>
      <c r="F25" s="34">
        <v>396.06</v>
      </c>
      <c r="G25" s="34">
        <v>402.3</v>
      </c>
      <c r="H25" s="34"/>
      <c r="I25" s="34"/>
      <c r="J25" s="36">
        <f t="shared" si="5"/>
        <v>384.10666666666663</v>
      </c>
      <c r="K25" s="33">
        <f t="shared" si="0"/>
        <v>3</v>
      </c>
      <c r="L25" s="33">
        <f t="shared" si="1"/>
        <v>26.293545469056358</v>
      </c>
      <c r="M25" s="33">
        <f t="shared" si="2"/>
        <v>6.845375972574379</v>
      </c>
      <c r="N25" s="33" t="str">
        <f t="shared" si="3"/>
        <v>ОДНОРОДНЫЕ</v>
      </c>
      <c r="O25" s="34">
        <f>D25*J25</f>
        <v>3841.0666666666662</v>
      </c>
    </row>
    <row r="26" spans="1:15" s="5" customFormat="1" x14ac:dyDescent="0.25">
      <c r="A26" s="22">
        <v>6</v>
      </c>
      <c r="B26" s="37" t="s">
        <v>34</v>
      </c>
      <c r="C26" s="40" t="s">
        <v>25</v>
      </c>
      <c r="D26" s="40">
        <v>80</v>
      </c>
      <c r="E26" s="41">
        <v>88.89</v>
      </c>
      <c r="F26" s="34">
        <v>92.34</v>
      </c>
      <c r="G26" s="34">
        <v>97.4</v>
      </c>
      <c r="H26" s="34"/>
      <c r="I26" s="34"/>
      <c r="J26" s="36">
        <f t="shared" si="5"/>
        <v>92.876666666666665</v>
      </c>
      <c r="K26" s="33">
        <f t="shared" si="0"/>
        <v>3</v>
      </c>
      <c r="L26" s="33">
        <f t="shared" si="1"/>
        <v>4.2803076213437459</v>
      </c>
      <c r="M26" s="33">
        <f t="shared" si="2"/>
        <v>4.6085930675200943</v>
      </c>
      <c r="N26" s="33" t="str">
        <f t="shared" si="3"/>
        <v>ОДНОРОДНЫЕ</v>
      </c>
      <c r="O26" s="34">
        <f t="shared" ref="O26:O27" si="6">D26*J26</f>
        <v>7430.1333333333332</v>
      </c>
    </row>
    <row r="27" spans="1:15" s="5" customFormat="1" x14ac:dyDescent="0.25">
      <c r="A27" s="22">
        <v>7</v>
      </c>
      <c r="B27" s="37" t="s">
        <v>35</v>
      </c>
      <c r="C27" s="40" t="s">
        <v>25</v>
      </c>
      <c r="D27" s="40">
        <v>20</v>
      </c>
      <c r="E27" s="41">
        <v>231.03</v>
      </c>
      <c r="F27" s="34">
        <v>245.2</v>
      </c>
      <c r="G27" s="34">
        <v>310</v>
      </c>
      <c r="H27" s="34"/>
      <c r="I27" s="34"/>
      <c r="J27" s="36">
        <f t="shared" si="5"/>
        <v>262.07666666666665</v>
      </c>
      <c r="K27" s="33">
        <f t="shared" si="0"/>
        <v>3</v>
      </c>
      <c r="L27" s="33">
        <f t="shared" si="1"/>
        <v>42.103225925495614</v>
      </c>
      <c r="M27" s="33">
        <f t="shared" si="2"/>
        <v>16.065232537105789</v>
      </c>
      <c r="N27" s="33" t="str">
        <f t="shared" si="3"/>
        <v>ОДНОРОДНЫЕ</v>
      </c>
      <c r="O27" s="34">
        <f t="shared" si="6"/>
        <v>5241.5333333333328</v>
      </c>
    </row>
    <row r="28" spans="1:15" s="5" customFormat="1" x14ac:dyDescent="0.25">
      <c r="A28" s="22">
        <v>8</v>
      </c>
      <c r="B28" s="37" t="s">
        <v>35</v>
      </c>
      <c r="C28" s="19" t="s">
        <v>25</v>
      </c>
      <c r="D28" s="40">
        <v>15</v>
      </c>
      <c r="E28" s="41">
        <v>231.03</v>
      </c>
      <c r="F28" s="34">
        <v>245.2</v>
      </c>
      <c r="G28" s="34">
        <v>310</v>
      </c>
      <c r="H28" s="34"/>
      <c r="I28" s="34"/>
      <c r="J28" s="36">
        <f t="shared" si="5"/>
        <v>262.07666666666665</v>
      </c>
      <c r="K28" s="33">
        <f t="shared" si="0"/>
        <v>3</v>
      </c>
      <c r="L28" s="33">
        <f t="shared" si="1"/>
        <v>42.103225925495614</v>
      </c>
      <c r="M28" s="33">
        <f t="shared" si="2"/>
        <v>16.065232537105789</v>
      </c>
      <c r="N28" s="33" t="str">
        <f t="shared" si="3"/>
        <v>ОДНОРОДНЫЕ</v>
      </c>
      <c r="O28" s="34">
        <f>D28*J28</f>
        <v>3931.1499999999996</v>
      </c>
    </row>
    <row r="29" spans="1:15" s="5" customFormat="1" x14ac:dyDescent="0.25">
      <c r="A29" s="22">
        <v>9</v>
      </c>
      <c r="B29" s="37" t="s">
        <v>36</v>
      </c>
      <c r="C29" s="19" t="s">
        <v>25</v>
      </c>
      <c r="D29" s="40">
        <v>3</v>
      </c>
      <c r="E29" s="41">
        <v>213.03</v>
      </c>
      <c r="F29" s="34">
        <v>278.5</v>
      </c>
      <c r="G29" s="34">
        <v>299.2</v>
      </c>
      <c r="H29" s="34"/>
      <c r="I29" s="34"/>
      <c r="J29" s="36">
        <f t="shared" si="5"/>
        <v>263.57666666666665</v>
      </c>
      <c r="K29" s="33">
        <f t="shared" si="0"/>
        <v>3</v>
      </c>
      <c r="L29" s="33">
        <f t="shared" si="1"/>
        <v>44.981625507904162</v>
      </c>
      <c r="M29" s="33">
        <f t="shared" si="2"/>
        <v>17.065860220772262</v>
      </c>
      <c r="N29" s="33" t="str">
        <f t="shared" si="3"/>
        <v>ОДНОРОДНЫЕ</v>
      </c>
      <c r="O29" s="34">
        <f t="shared" ref="O29:O31" si="7">D29*J29</f>
        <v>790.73</v>
      </c>
    </row>
    <row r="30" spans="1:15" s="5" customFormat="1" x14ac:dyDescent="0.25">
      <c r="A30" s="22">
        <v>10</v>
      </c>
      <c r="B30" s="37" t="s">
        <v>37</v>
      </c>
      <c r="C30" s="19" t="s">
        <v>25</v>
      </c>
      <c r="D30" s="40">
        <v>3</v>
      </c>
      <c r="E30" s="41">
        <v>1107.1400000000001</v>
      </c>
      <c r="F30" s="34">
        <v>1187</v>
      </c>
      <c r="G30" s="34">
        <v>1200</v>
      </c>
      <c r="H30" s="34"/>
      <c r="I30" s="34"/>
      <c r="J30" s="36">
        <f t="shared" si="5"/>
        <v>1164.7133333333334</v>
      </c>
      <c r="K30" s="33">
        <f t="shared" si="0"/>
        <v>3</v>
      </c>
      <c r="L30" s="33">
        <f t="shared" si="1"/>
        <v>50.281870821731843</v>
      </c>
      <c r="M30" s="33">
        <f t="shared" si="2"/>
        <v>4.3171027052492326</v>
      </c>
      <c r="N30" s="33" t="str">
        <f t="shared" si="3"/>
        <v>ОДНОРОДНЫЕ</v>
      </c>
      <c r="O30" s="34">
        <f t="shared" si="7"/>
        <v>3494.1400000000003</v>
      </c>
    </row>
    <row r="31" spans="1:15" s="5" customFormat="1" x14ac:dyDescent="0.25">
      <c r="A31" s="22">
        <v>11</v>
      </c>
      <c r="B31" s="37" t="s">
        <v>38</v>
      </c>
      <c r="C31" s="19" t="s">
        <v>25</v>
      </c>
      <c r="D31" s="19">
        <v>16</v>
      </c>
      <c r="E31" s="41">
        <v>6617.82</v>
      </c>
      <c r="F31" s="34">
        <v>6870</v>
      </c>
      <c r="G31" s="34">
        <v>7700</v>
      </c>
      <c r="H31" s="34"/>
      <c r="I31" s="34"/>
      <c r="J31" s="36">
        <f t="shared" si="5"/>
        <v>7062.6066666666666</v>
      </c>
      <c r="K31" s="33">
        <f t="shared" si="0"/>
        <v>3</v>
      </c>
      <c r="L31" s="33">
        <f t="shared" si="1"/>
        <v>566.21672894160713</v>
      </c>
      <c r="M31" s="33">
        <f t="shared" si="2"/>
        <v>8.0171069360831897</v>
      </c>
      <c r="N31" s="33" t="str">
        <f t="shared" si="3"/>
        <v>ОДНОРОДНЫЕ</v>
      </c>
      <c r="O31" s="34">
        <f t="shared" si="7"/>
        <v>113001.70666666667</v>
      </c>
    </row>
    <row r="32" spans="1:15" s="5" customFormat="1" ht="30" x14ac:dyDescent="0.25">
      <c r="A32" s="22">
        <v>12</v>
      </c>
      <c r="B32" s="37" t="s">
        <v>39</v>
      </c>
      <c r="C32" s="40" t="s">
        <v>25</v>
      </c>
      <c r="D32" s="19">
        <v>25</v>
      </c>
      <c r="E32" s="41">
        <v>136.05000000000001</v>
      </c>
      <c r="F32" s="34">
        <v>142.30000000000001</v>
      </c>
      <c r="G32" s="34">
        <v>144.19999999999999</v>
      </c>
      <c r="H32" s="34"/>
      <c r="I32" s="34"/>
      <c r="J32" s="36">
        <f t="shared" si="5"/>
        <v>140.85</v>
      </c>
      <c r="K32" s="33">
        <f t="shared" si="0"/>
        <v>3</v>
      </c>
      <c r="L32" s="33">
        <f t="shared" si="1"/>
        <v>4.2640942766313135</v>
      </c>
      <c r="M32" s="33">
        <f t="shared" si="2"/>
        <v>3.0274009773740245</v>
      </c>
      <c r="N32" s="33" t="str">
        <f t="shared" si="3"/>
        <v>ОДНОРОДНЫЕ</v>
      </c>
      <c r="O32" s="34">
        <f>D32*J32</f>
        <v>3521.25</v>
      </c>
    </row>
    <row r="33" spans="1:15" s="5" customFormat="1" x14ac:dyDescent="0.25">
      <c r="A33" s="22">
        <v>13</v>
      </c>
      <c r="B33" s="37" t="s">
        <v>40</v>
      </c>
      <c r="C33" s="19" t="s">
        <v>25</v>
      </c>
      <c r="D33" s="19">
        <v>35</v>
      </c>
      <c r="E33" s="41">
        <v>197.03</v>
      </c>
      <c r="F33" s="34">
        <v>201.5</v>
      </c>
      <c r="G33" s="34">
        <v>210.3</v>
      </c>
      <c r="H33" s="34"/>
      <c r="I33" s="34"/>
      <c r="J33" s="36">
        <f t="shared" si="5"/>
        <v>202.9433333333333</v>
      </c>
      <c r="K33" s="33">
        <f t="shared" si="0"/>
        <v>3</v>
      </c>
      <c r="L33" s="33">
        <f t="shared" si="1"/>
        <v>6.751713362794173</v>
      </c>
      <c r="M33" s="33">
        <f t="shared" si="2"/>
        <v>3.326895863932875</v>
      </c>
      <c r="N33" s="33" t="str">
        <f t="shared" si="3"/>
        <v>ОДНОРОДНЫЕ</v>
      </c>
      <c r="O33" s="34">
        <f t="shared" ref="O33:O34" si="8">D33*J33</f>
        <v>7103.0166666666655</v>
      </c>
    </row>
    <row r="34" spans="1:15" s="5" customFormat="1" x14ac:dyDescent="0.25">
      <c r="A34" s="22">
        <v>14</v>
      </c>
      <c r="B34" s="37" t="s">
        <v>81</v>
      </c>
      <c r="C34" s="40" t="s">
        <v>25</v>
      </c>
      <c r="D34" s="19">
        <v>20</v>
      </c>
      <c r="E34" s="41">
        <v>96.69</v>
      </c>
      <c r="F34" s="34">
        <v>98.98</v>
      </c>
      <c r="G34" s="34">
        <v>97.5</v>
      </c>
      <c r="H34" s="34"/>
      <c r="I34" s="34"/>
      <c r="J34" s="36">
        <f t="shared" si="5"/>
        <v>97.723333333333343</v>
      </c>
      <c r="K34" s="33">
        <f t="shared" si="0"/>
        <v>3</v>
      </c>
      <c r="L34" s="33">
        <f t="shared" si="1"/>
        <v>1.1612206221615857</v>
      </c>
      <c r="M34" s="33">
        <f t="shared" si="2"/>
        <v>1.1882736523125685</v>
      </c>
      <c r="N34" s="33" t="str">
        <f t="shared" si="3"/>
        <v>ОДНОРОДНЫЕ</v>
      </c>
      <c r="O34" s="34">
        <f t="shared" si="8"/>
        <v>1954.4666666666669</v>
      </c>
    </row>
    <row r="35" spans="1:15" s="5" customFormat="1" ht="30" x14ac:dyDescent="0.25">
      <c r="A35" s="22">
        <v>15</v>
      </c>
      <c r="B35" s="37" t="s">
        <v>41</v>
      </c>
      <c r="C35" s="40" t="s">
        <v>25</v>
      </c>
      <c r="D35" s="19">
        <v>30</v>
      </c>
      <c r="E35" s="41">
        <v>182.74</v>
      </c>
      <c r="F35" s="34">
        <v>194.6</v>
      </c>
      <c r="G35" s="34">
        <v>198</v>
      </c>
      <c r="H35" s="34"/>
      <c r="I35" s="34"/>
      <c r="J35" s="36">
        <f t="shared" si="5"/>
        <v>191.78</v>
      </c>
      <c r="K35" s="33">
        <f t="shared" si="0"/>
        <v>3</v>
      </c>
      <c r="L35" s="33">
        <f t="shared" si="1"/>
        <v>8.0113169953510077</v>
      </c>
      <c r="M35" s="33">
        <f t="shared" si="2"/>
        <v>4.1773474790650784</v>
      </c>
      <c r="N35" s="33" t="str">
        <f t="shared" si="3"/>
        <v>ОДНОРОДНЫЕ</v>
      </c>
      <c r="O35" s="34">
        <f>D35*J35</f>
        <v>5753.4</v>
      </c>
    </row>
    <row r="36" spans="1:15" s="5" customFormat="1" ht="15" customHeight="1" x14ac:dyDescent="0.25">
      <c r="A36" s="22">
        <v>16</v>
      </c>
      <c r="B36" s="37" t="s">
        <v>42</v>
      </c>
      <c r="C36" s="40" t="s">
        <v>25</v>
      </c>
      <c r="D36" s="19">
        <v>60</v>
      </c>
      <c r="E36" s="41">
        <v>146.88999999999999</v>
      </c>
      <c r="F36" s="34">
        <v>158.69999999999999</v>
      </c>
      <c r="G36" s="34">
        <v>162</v>
      </c>
      <c r="H36" s="34"/>
      <c r="I36" s="34"/>
      <c r="J36" s="36">
        <f t="shared" si="5"/>
        <v>155.86333333333332</v>
      </c>
      <c r="K36" s="33">
        <f t="shared" si="0"/>
        <v>3</v>
      </c>
      <c r="L36" s="33">
        <f t="shared" si="1"/>
        <v>7.9443711729332884</v>
      </c>
      <c r="M36" s="33">
        <f t="shared" si="2"/>
        <v>5.0970109537842703</v>
      </c>
      <c r="N36" s="33" t="str">
        <f t="shared" si="3"/>
        <v>ОДНОРОДНЫЕ</v>
      </c>
      <c r="O36" s="34">
        <f t="shared" ref="O36:O38" si="9">D36*J36</f>
        <v>9351.7999999999993</v>
      </c>
    </row>
    <row r="37" spans="1:15" s="5" customFormat="1" ht="45" x14ac:dyDescent="0.25">
      <c r="A37" s="22">
        <v>17</v>
      </c>
      <c r="B37" s="37" t="s">
        <v>43</v>
      </c>
      <c r="C37" s="40" t="s">
        <v>25</v>
      </c>
      <c r="D37" s="19">
        <v>21</v>
      </c>
      <c r="E37" s="41">
        <v>2390</v>
      </c>
      <c r="F37" s="34">
        <v>2461</v>
      </c>
      <c r="G37" s="34">
        <v>2540</v>
      </c>
      <c r="H37" s="34"/>
      <c r="I37" s="34"/>
      <c r="J37" s="36">
        <f t="shared" si="5"/>
        <v>2463.6666666666665</v>
      </c>
      <c r="K37" s="33">
        <f t="shared" si="0"/>
        <v>3</v>
      </c>
      <c r="L37" s="33">
        <f t="shared" si="1"/>
        <v>75.035547131565139</v>
      </c>
      <c r="M37" s="33">
        <f t="shared" si="2"/>
        <v>3.0456858529927673</v>
      </c>
      <c r="N37" s="33" t="str">
        <f t="shared" si="3"/>
        <v>ОДНОРОДНЫЕ</v>
      </c>
      <c r="O37" s="34">
        <f t="shared" si="9"/>
        <v>51737</v>
      </c>
    </row>
    <row r="38" spans="1:15" s="5" customFormat="1" ht="46.5" customHeight="1" x14ac:dyDescent="0.25">
      <c r="A38" s="22">
        <v>18</v>
      </c>
      <c r="B38" s="37" t="s">
        <v>43</v>
      </c>
      <c r="C38" s="40" t="s">
        <v>25</v>
      </c>
      <c r="D38" s="19">
        <v>17</v>
      </c>
      <c r="E38" s="41">
        <v>5590</v>
      </c>
      <c r="F38" s="34">
        <v>6180</v>
      </c>
      <c r="G38" s="36">
        <v>6570</v>
      </c>
      <c r="H38" s="34"/>
      <c r="I38" s="34"/>
      <c r="J38" s="36">
        <f t="shared" si="5"/>
        <v>6113.333333333333</v>
      </c>
      <c r="K38" s="33">
        <f t="shared" si="0"/>
        <v>3</v>
      </c>
      <c r="L38" s="33">
        <f t="shared" si="1"/>
        <v>493.38963642676299</v>
      </c>
      <c r="M38" s="33">
        <f t="shared" si="2"/>
        <v>8.070713791059374</v>
      </c>
      <c r="N38" s="33" t="str">
        <f t="shared" si="3"/>
        <v>ОДНОРОДНЫЕ</v>
      </c>
      <c r="O38" s="34">
        <f t="shared" si="9"/>
        <v>103926.66666666666</v>
      </c>
    </row>
    <row r="39" spans="1:15" s="5" customFormat="1" ht="30" x14ac:dyDescent="0.25">
      <c r="A39" s="22">
        <v>19</v>
      </c>
      <c r="B39" s="37" t="s">
        <v>74</v>
      </c>
      <c r="C39" s="40" t="s">
        <v>25</v>
      </c>
      <c r="D39" s="40">
        <v>50</v>
      </c>
      <c r="E39" s="41">
        <v>338.59</v>
      </c>
      <c r="F39" s="36">
        <v>378.64</v>
      </c>
      <c r="G39" s="36">
        <v>384.5</v>
      </c>
      <c r="H39" s="34"/>
      <c r="I39" s="34"/>
      <c r="J39" s="36">
        <f t="shared" si="5"/>
        <v>367.24333333333334</v>
      </c>
      <c r="K39" s="33">
        <f t="shared" si="0"/>
        <v>3</v>
      </c>
      <c r="L39" s="33">
        <f t="shared" si="1"/>
        <v>24.986897233016624</v>
      </c>
      <c r="M39" s="33">
        <f t="shared" si="2"/>
        <v>6.8039076451625959</v>
      </c>
      <c r="N39" s="33" t="str">
        <f t="shared" si="3"/>
        <v>ОДНОРОДНЫЕ</v>
      </c>
      <c r="O39" s="34">
        <f>D39*J39</f>
        <v>18362.166666666668</v>
      </c>
    </row>
    <row r="40" spans="1:15" s="5" customFormat="1" ht="30" x14ac:dyDescent="0.25">
      <c r="A40" s="22">
        <v>20</v>
      </c>
      <c r="B40" s="37" t="s">
        <v>44</v>
      </c>
      <c r="C40" s="40" t="s">
        <v>25</v>
      </c>
      <c r="D40" s="40">
        <v>75</v>
      </c>
      <c r="E40" s="41">
        <f>274.71/2</f>
        <v>137.35499999999999</v>
      </c>
      <c r="F40" s="36">
        <v>145.19999999999999</v>
      </c>
      <c r="G40" s="36">
        <v>146.30000000000001</v>
      </c>
      <c r="H40" s="34"/>
      <c r="I40" s="34"/>
      <c r="J40" s="36">
        <f t="shared" si="5"/>
        <v>142.95166666666665</v>
      </c>
      <c r="K40" s="33">
        <f t="shared" si="0"/>
        <v>3</v>
      </c>
      <c r="L40" s="33">
        <f t="shared" si="1"/>
        <v>4.8779614936296296</v>
      </c>
      <c r="M40" s="33">
        <f t="shared" si="2"/>
        <v>3.4123152302966946</v>
      </c>
      <c r="N40" s="33" t="str">
        <f t="shared" si="3"/>
        <v>ОДНОРОДНЫЕ</v>
      </c>
      <c r="O40" s="34">
        <f t="shared" ref="O40:O41" si="10">D40*J40</f>
        <v>10721.374999999998</v>
      </c>
    </row>
    <row r="41" spans="1:15" s="5" customFormat="1" ht="41.25" customHeight="1" x14ac:dyDescent="0.25">
      <c r="A41" s="22">
        <v>21</v>
      </c>
      <c r="B41" s="37" t="s">
        <v>44</v>
      </c>
      <c r="C41" s="40" t="s">
        <v>25</v>
      </c>
      <c r="D41" s="40">
        <v>75</v>
      </c>
      <c r="E41" s="41">
        <v>137.36000000000001</v>
      </c>
      <c r="F41" s="36">
        <v>145.19999999999999</v>
      </c>
      <c r="G41" s="36">
        <v>146.30000000000001</v>
      </c>
      <c r="H41" s="34"/>
      <c r="I41" s="34"/>
      <c r="J41" s="36">
        <f t="shared" si="5"/>
        <v>142.95333333333335</v>
      </c>
      <c r="K41" s="33">
        <f t="shared" si="0"/>
        <v>3</v>
      </c>
      <c r="L41" s="33">
        <f t="shared" si="1"/>
        <v>4.8750931615029955</v>
      </c>
      <c r="M41" s="33">
        <f t="shared" si="2"/>
        <v>3.4102689652821399</v>
      </c>
      <c r="N41" s="33" t="str">
        <f t="shared" si="3"/>
        <v>ОДНОРОДНЫЕ</v>
      </c>
      <c r="O41" s="34">
        <f t="shared" si="10"/>
        <v>10721.500000000002</v>
      </c>
    </row>
    <row r="42" spans="1:15" s="5" customFormat="1" ht="30" x14ac:dyDescent="0.25">
      <c r="A42" s="22">
        <v>22</v>
      </c>
      <c r="B42" s="37" t="s">
        <v>44</v>
      </c>
      <c r="C42" s="40" t="s">
        <v>25</v>
      </c>
      <c r="D42" s="42">
        <v>70</v>
      </c>
      <c r="E42" s="41">
        <f>241.64/2</f>
        <v>120.82</v>
      </c>
      <c r="F42" s="36">
        <v>134.19999999999999</v>
      </c>
      <c r="G42" s="36">
        <v>138.9</v>
      </c>
      <c r="H42" s="34"/>
      <c r="I42" s="34"/>
      <c r="J42" s="36">
        <f t="shared" si="5"/>
        <v>131.30666666666664</v>
      </c>
      <c r="K42" s="33">
        <f t="shared" si="0"/>
        <v>3</v>
      </c>
      <c r="L42" s="33">
        <f t="shared" si="1"/>
        <v>9.3808386263347163</v>
      </c>
      <c r="M42" s="33">
        <f t="shared" si="2"/>
        <v>7.1442211309413475</v>
      </c>
      <c r="N42" s="33" t="str">
        <f t="shared" si="3"/>
        <v>ОДНОРОДНЫЕ</v>
      </c>
      <c r="O42" s="34">
        <f>D42*J42</f>
        <v>9191.4666666666653</v>
      </c>
    </row>
    <row r="43" spans="1:15" s="5" customFormat="1" ht="30" x14ac:dyDescent="0.25">
      <c r="A43" s="22">
        <v>23</v>
      </c>
      <c r="B43" s="37" t="s">
        <v>44</v>
      </c>
      <c r="C43" s="40" t="s">
        <v>25</v>
      </c>
      <c r="D43" s="42">
        <v>70</v>
      </c>
      <c r="E43" s="41">
        <v>120.82</v>
      </c>
      <c r="F43" s="36">
        <v>134.19999999999999</v>
      </c>
      <c r="G43" s="36">
        <v>138.9</v>
      </c>
      <c r="H43" s="34"/>
      <c r="I43" s="34"/>
      <c r="J43" s="36">
        <f t="shared" si="5"/>
        <v>131.30666666666664</v>
      </c>
      <c r="K43" s="33">
        <f t="shared" si="0"/>
        <v>3</v>
      </c>
      <c r="L43" s="33">
        <f t="shared" si="1"/>
        <v>9.3808386263347163</v>
      </c>
      <c r="M43" s="33">
        <f t="shared" si="2"/>
        <v>7.1442211309413475</v>
      </c>
      <c r="N43" s="33" t="str">
        <f t="shared" si="3"/>
        <v>ОДНОРОДНЫЕ</v>
      </c>
      <c r="O43" s="34">
        <f t="shared" ref="O43" si="11">D43*J43</f>
        <v>9191.4666666666653</v>
      </c>
    </row>
    <row r="44" spans="1:15" s="5" customFormat="1" ht="15" customHeight="1" x14ac:dyDescent="0.25">
      <c r="A44" s="22">
        <v>24</v>
      </c>
      <c r="B44" s="37" t="s">
        <v>44</v>
      </c>
      <c r="C44" s="40" t="s">
        <v>25</v>
      </c>
      <c r="D44" s="42">
        <v>76</v>
      </c>
      <c r="E44" s="41">
        <f>209.23/2</f>
        <v>104.61499999999999</v>
      </c>
      <c r="F44" s="36">
        <v>110.45</v>
      </c>
      <c r="G44" s="36">
        <v>109.45</v>
      </c>
      <c r="H44" s="34"/>
      <c r="I44" s="34"/>
      <c r="J44" s="36">
        <f t="shared" si="5"/>
        <v>108.17166666666667</v>
      </c>
      <c r="K44" s="33">
        <f t="shared" si="0"/>
        <v>3</v>
      </c>
      <c r="L44" s="33">
        <f t="shared" si="1"/>
        <v>3.1204820674590268</v>
      </c>
      <c r="M44" s="33">
        <f t="shared" si="2"/>
        <v>2.8847499198425592</v>
      </c>
      <c r="N44" s="33" t="str">
        <f t="shared" si="3"/>
        <v>ОДНОРОДНЫЕ</v>
      </c>
      <c r="O44" s="34">
        <f>D44*J44</f>
        <v>8221.0466666666671</v>
      </c>
    </row>
    <row r="45" spans="1:15" s="5" customFormat="1" ht="30" x14ac:dyDescent="0.25">
      <c r="A45" s="22">
        <v>25</v>
      </c>
      <c r="B45" s="37" t="s">
        <v>44</v>
      </c>
      <c r="C45" s="40" t="s">
        <v>25</v>
      </c>
      <c r="D45" s="42">
        <v>76</v>
      </c>
      <c r="E45" s="41">
        <v>104.62</v>
      </c>
      <c r="F45" s="36">
        <v>110.45</v>
      </c>
      <c r="G45" s="36">
        <v>109.45</v>
      </c>
      <c r="H45" s="34"/>
      <c r="I45" s="34"/>
      <c r="J45" s="36">
        <f t="shared" si="5"/>
        <v>108.17333333333333</v>
      </c>
      <c r="K45" s="33">
        <f t="shared" si="0"/>
        <v>3</v>
      </c>
      <c r="L45" s="33">
        <f t="shared" si="1"/>
        <v>3.1176326488753174</v>
      </c>
      <c r="M45" s="33">
        <f t="shared" si="2"/>
        <v>2.8820713504948703</v>
      </c>
      <c r="N45" s="33" t="str">
        <f t="shared" si="3"/>
        <v>ОДНОРОДНЫЕ</v>
      </c>
      <c r="O45" s="34">
        <f t="shared" ref="O45:O47" si="12">D45*J45</f>
        <v>8221.1733333333341</v>
      </c>
    </row>
    <row r="46" spans="1:15" s="5" customFormat="1" ht="15" customHeight="1" x14ac:dyDescent="0.25">
      <c r="A46" s="22">
        <v>26</v>
      </c>
      <c r="B46" s="37" t="s">
        <v>45</v>
      </c>
      <c r="C46" s="40" t="s">
        <v>25</v>
      </c>
      <c r="D46" s="42">
        <v>45</v>
      </c>
      <c r="E46" s="41">
        <v>144.56</v>
      </c>
      <c r="F46" s="36">
        <v>146.24</v>
      </c>
      <c r="G46" s="36">
        <v>148</v>
      </c>
      <c r="H46" s="34"/>
      <c r="I46" s="34"/>
      <c r="J46" s="36">
        <f t="shared" si="5"/>
        <v>146.26666666666668</v>
      </c>
      <c r="K46" s="33">
        <f t="shared" si="0"/>
        <v>3</v>
      </c>
      <c r="L46" s="33">
        <f t="shared" si="1"/>
        <v>1.7201550317728136</v>
      </c>
      <c r="M46" s="33">
        <f t="shared" si="2"/>
        <v>1.1760403590060258</v>
      </c>
      <c r="N46" s="33" t="str">
        <f t="shared" si="3"/>
        <v>ОДНОРОДНЫЕ</v>
      </c>
      <c r="O46" s="34">
        <f t="shared" si="12"/>
        <v>6582.0000000000009</v>
      </c>
    </row>
    <row r="47" spans="1:15" s="5" customFormat="1" ht="30" x14ac:dyDescent="0.25">
      <c r="A47" s="22">
        <v>27</v>
      </c>
      <c r="B47" s="37" t="s">
        <v>45</v>
      </c>
      <c r="C47" s="40" t="s">
        <v>25</v>
      </c>
      <c r="D47" s="42">
        <v>70</v>
      </c>
      <c r="E47" s="41">
        <v>106.26</v>
      </c>
      <c r="F47" s="36">
        <v>112.36</v>
      </c>
      <c r="G47" s="36">
        <v>113.45</v>
      </c>
      <c r="H47" s="34"/>
      <c r="I47" s="34"/>
      <c r="J47" s="36">
        <f t="shared" si="5"/>
        <v>110.69</v>
      </c>
      <c r="K47" s="33">
        <f t="shared" si="0"/>
        <v>3</v>
      </c>
      <c r="L47" s="33">
        <f t="shared" si="1"/>
        <v>3.8750096774072689</v>
      </c>
      <c r="M47" s="33">
        <f t="shared" si="2"/>
        <v>3.5007766531821018</v>
      </c>
      <c r="N47" s="33" t="str">
        <f t="shared" si="3"/>
        <v>ОДНОРОДНЫЕ</v>
      </c>
      <c r="O47" s="34">
        <f t="shared" si="12"/>
        <v>7748.3</v>
      </c>
    </row>
    <row r="48" spans="1:15" s="5" customFormat="1" ht="15" customHeight="1" x14ac:dyDescent="0.25">
      <c r="A48" s="22">
        <v>28</v>
      </c>
      <c r="B48" s="37" t="s">
        <v>45</v>
      </c>
      <c r="C48" s="40" t="s">
        <v>25</v>
      </c>
      <c r="D48" s="42">
        <v>50</v>
      </c>
      <c r="E48" s="41">
        <v>92.22</v>
      </c>
      <c r="F48" s="36">
        <v>98.36</v>
      </c>
      <c r="G48" s="36">
        <v>99.36</v>
      </c>
      <c r="H48" s="34"/>
      <c r="I48" s="34"/>
      <c r="J48" s="36">
        <f t="shared" si="5"/>
        <v>96.646666666666661</v>
      </c>
      <c r="K48" s="33">
        <f t="shared" si="0"/>
        <v>3</v>
      </c>
      <c r="L48" s="33">
        <f t="shared" si="1"/>
        <v>3.8660746673251589</v>
      </c>
      <c r="M48" s="33">
        <f t="shared" si="2"/>
        <v>4.0002152176227757</v>
      </c>
      <c r="N48" s="33" t="str">
        <f t="shared" si="3"/>
        <v>ОДНОРОДНЫЕ</v>
      </c>
      <c r="O48" s="34">
        <f>D48*J48</f>
        <v>4832.333333333333</v>
      </c>
    </row>
    <row r="49" spans="1:15" s="5" customFormat="1" x14ac:dyDescent="0.25">
      <c r="A49" s="22">
        <v>29</v>
      </c>
      <c r="B49" s="37" t="s">
        <v>46</v>
      </c>
      <c r="C49" s="40" t="s">
        <v>25</v>
      </c>
      <c r="D49" s="35">
        <v>20</v>
      </c>
      <c r="E49" s="41">
        <v>34.24</v>
      </c>
      <c r="F49" s="36">
        <v>46.34</v>
      </c>
      <c r="G49" s="36">
        <v>47.2</v>
      </c>
      <c r="H49" s="34"/>
      <c r="I49" s="34"/>
      <c r="J49" s="36">
        <f t="shared" si="5"/>
        <v>42.593333333333341</v>
      </c>
      <c r="K49" s="33">
        <f t="shared" si="0"/>
        <v>3</v>
      </c>
      <c r="L49" s="33">
        <f t="shared" si="1"/>
        <v>7.2469671817480261</v>
      </c>
      <c r="M49" s="33">
        <f t="shared" si="2"/>
        <v>17.014322699361461</v>
      </c>
      <c r="N49" s="33" t="str">
        <f t="shared" si="3"/>
        <v>ОДНОРОДНЫЕ</v>
      </c>
      <c r="O49" s="34">
        <f t="shared" ref="O49:O51" si="13">D49*J49</f>
        <v>851.86666666666679</v>
      </c>
    </row>
    <row r="50" spans="1:15" s="5" customFormat="1" ht="15" customHeight="1" x14ac:dyDescent="0.25">
      <c r="A50" s="22">
        <v>30</v>
      </c>
      <c r="B50" s="37" t="s">
        <v>47</v>
      </c>
      <c r="C50" s="40" t="s">
        <v>25</v>
      </c>
      <c r="D50" s="42">
        <v>11</v>
      </c>
      <c r="E50" s="41">
        <v>396.43</v>
      </c>
      <c r="F50" s="36">
        <v>487.25</v>
      </c>
      <c r="G50" s="36">
        <v>485.3</v>
      </c>
      <c r="H50" s="34"/>
      <c r="I50" s="34"/>
      <c r="J50" s="36">
        <f t="shared" si="5"/>
        <v>456.32666666666665</v>
      </c>
      <c r="K50" s="33">
        <f t="shared" si="0"/>
        <v>3</v>
      </c>
      <c r="L50" s="33">
        <f t="shared" si="1"/>
        <v>51.881197300499274</v>
      </c>
      <c r="M50" s="33">
        <f t="shared" si="2"/>
        <v>11.369310866593947</v>
      </c>
      <c r="N50" s="33" t="str">
        <f t="shared" si="3"/>
        <v>ОДНОРОДНЫЕ</v>
      </c>
      <c r="O50" s="34">
        <f t="shared" si="13"/>
        <v>5019.5933333333332</v>
      </c>
    </row>
    <row r="51" spans="1:15" s="5" customFormat="1" ht="15" customHeight="1" x14ac:dyDescent="0.25">
      <c r="A51" s="22">
        <v>31</v>
      </c>
      <c r="B51" s="37" t="s">
        <v>48</v>
      </c>
      <c r="C51" s="40" t="s">
        <v>25</v>
      </c>
      <c r="D51" s="42">
        <v>80</v>
      </c>
      <c r="E51" s="41">
        <v>41.24</v>
      </c>
      <c r="F51" s="36">
        <v>58.9</v>
      </c>
      <c r="G51" s="36">
        <v>67.8</v>
      </c>
      <c r="H51" s="34"/>
      <c r="I51" s="34"/>
      <c r="J51" s="36">
        <f t="shared" si="5"/>
        <v>55.98</v>
      </c>
      <c r="K51" s="33">
        <f t="shared" si="0"/>
        <v>3</v>
      </c>
      <c r="L51" s="33">
        <f t="shared" si="1"/>
        <v>13.518624190353103</v>
      </c>
      <c r="M51" s="33">
        <f t="shared" si="2"/>
        <v>24.149024991699005</v>
      </c>
      <c r="N51" s="33" t="str">
        <f t="shared" si="3"/>
        <v>ОДНОРОДНЫЕ</v>
      </c>
      <c r="O51" s="34">
        <f t="shared" si="13"/>
        <v>4478.3999999999996</v>
      </c>
    </row>
    <row r="52" spans="1:15" s="5" customFormat="1" ht="15" customHeight="1" x14ac:dyDescent="0.25">
      <c r="A52" s="22">
        <v>32</v>
      </c>
      <c r="B52" s="37" t="s">
        <v>49</v>
      </c>
      <c r="C52" s="40" t="s">
        <v>25</v>
      </c>
      <c r="D52" s="40">
        <v>25</v>
      </c>
      <c r="E52" s="41">
        <v>134.01</v>
      </c>
      <c r="F52" s="36">
        <v>145</v>
      </c>
      <c r="G52" s="36">
        <v>178</v>
      </c>
      <c r="H52" s="26"/>
      <c r="I52" s="26"/>
      <c r="J52" s="36">
        <f t="shared" si="5"/>
        <v>152.33666666666667</v>
      </c>
      <c r="K52" s="27">
        <f t="shared" ref="K52:K76" si="14">COUNT(E52:I52)</f>
        <v>3</v>
      </c>
      <c r="L52" s="27">
        <f t="shared" ref="L52:L76" si="15">STDEV(E52:I52)</f>
        <v>22.89432316827321</v>
      </c>
      <c r="M52" s="27">
        <f t="shared" ref="M52:M76" si="16">L52/J52*100</f>
        <v>15.028767314680122</v>
      </c>
      <c r="N52" s="27" t="str">
        <f t="shared" ref="N52:N76" si="17">IF(M52&lt;33,"ОДНОРОДНЫЕ","НЕОДНОРОДНЫЕ")</f>
        <v>ОДНОРОДНЫЕ</v>
      </c>
      <c r="O52" s="26">
        <f t="shared" ref="O52:O54" si="18">D52*J52</f>
        <v>3808.416666666667</v>
      </c>
    </row>
    <row r="53" spans="1:15" s="5" customFormat="1" x14ac:dyDescent="0.25">
      <c r="A53" s="22">
        <v>33</v>
      </c>
      <c r="B53" s="37" t="s">
        <v>50</v>
      </c>
      <c r="C53" s="40" t="s">
        <v>25</v>
      </c>
      <c r="D53" s="40">
        <v>35</v>
      </c>
      <c r="E53" s="41">
        <v>23.65</v>
      </c>
      <c r="F53" s="36">
        <v>31.55</v>
      </c>
      <c r="G53" s="36">
        <v>34.15</v>
      </c>
      <c r="H53" s="26"/>
      <c r="I53" s="26"/>
      <c r="J53" s="36">
        <f t="shared" si="5"/>
        <v>29.783333333333331</v>
      </c>
      <c r="K53" s="27">
        <f t="shared" si="14"/>
        <v>3</v>
      </c>
      <c r="L53" s="27">
        <f t="shared" si="15"/>
        <v>5.4683940360341099</v>
      </c>
      <c r="M53" s="27">
        <f t="shared" si="16"/>
        <v>18.360584340349558</v>
      </c>
      <c r="N53" s="27" t="str">
        <f t="shared" si="17"/>
        <v>ОДНОРОДНЫЕ</v>
      </c>
      <c r="O53" s="26">
        <f t="shared" si="18"/>
        <v>1042.4166666666665</v>
      </c>
    </row>
    <row r="54" spans="1:15" s="5" customFormat="1" ht="15" customHeight="1" x14ac:dyDescent="0.25">
      <c r="A54" s="22">
        <v>34</v>
      </c>
      <c r="B54" s="37" t="s">
        <v>51</v>
      </c>
      <c r="C54" s="40" t="s">
        <v>25</v>
      </c>
      <c r="D54" s="40">
        <v>35</v>
      </c>
      <c r="E54" s="41">
        <v>16.86</v>
      </c>
      <c r="F54" s="36">
        <v>17.23</v>
      </c>
      <c r="G54" s="36">
        <v>17.559999999999999</v>
      </c>
      <c r="H54" s="26"/>
      <c r="I54" s="26"/>
      <c r="J54" s="36">
        <f t="shared" si="5"/>
        <v>17.216666666666669</v>
      </c>
      <c r="K54" s="27">
        <f t="shared" si="14"/>
        <v>3</v>
      </c>
      <c r="L54" s="27">
        <f t="shared" si="15"/>
        <v>0.3501904243884077</v>
      </c>
      <c r="M54" s="27">
        <f t="shared" si="16"/>
        <v>2.0340198899617095</v>
      </c>
      <c r="N54" s="27" t="str">
        <f t="shared" si="17"/>
        <v>ОДНОРОДНЫЕ</v>
      </c>
      <c r="O54" s="26">
        <f t="shared" si="18"/>
        <v>602.58333333333337</v>
      </c>
    </row>
    <row r="55" spans="1:15" s="5" customFormat="1" x14ac:dyDescent="0.25">
      <c r="A55" s="22">
        <v>35</v>
      </c>
      <c r="B55" s="37" t="s">
        <v>51</v>
      </c>
      <c r="C55" s="40" t="s">
        <v>25</v>
      </c>
      <c r="D55" s="40">
        <v>10</v>
      </c>
      <c r="E55" s="41">
        <v>11.45</v>
      </c>
      <c r="F55" s="36">
        <v>13.65</v>
      </c>
      <c r="G55" s="36">
        <v>14.4</v>
      </c>
      <c r="H55" s="26"/>
      <c r="I55" s="26"/>
      <c r="J55" s="36">
        <f t="shared" si="5"/>
        <v>13.166666666666666</v>
      </c>
      <c r="K55" s="27">
        <f t="shared" si="14"/>
        <v>3</v>
      </c>
      <c r="L55" s="27">
        <f t="shared" si="15"/>
        <v>1.5332427509475905</v>
      </c>
      <c r="M55" s="27">
        <f t="shared" si="16"/>
        <v>11.644881652766511</v>
      </c>
      <c r="N55" s="27" t="str">
        <f t="shared" si="17"/>
        <v>ОДНОРОДНЫЕ</v>
      </c>
      <c r="O55" s="26">
        <f>D55*J55</f>
        <v>131.66666666666666</v>
      </c>
    </row>
    <row r="56" spans="1:15" s="5" customFormat="1" x14ac:dyDescent="0.25">
      <c r="A56" s="22">
        <v>36</v>
      </c>
      <c r="B56" s="37" t="s">
        <v>51</v>
      </c>
      <c r="C56" s="40" t="s">
        <v>25</v>
      </c>
      <c r="D56" s="42">
        <v>65</v>
      </c>
      <c r="E56" s="41">
        <v>15.52</v>
      </c>
      <c r="F56" s="36">
        <v>16.899999999999999</v>
      </c>
      <c r="G56" s="36">
        <v>17.2</v>
      </c>
      <c r="H56" s="26"/>
      <c r="I56" s="26"/>
      <c r="J56" s="36">
        <f t="shared" si="5"/>
        <v>16.540000000000003</v>
      </c>
      <c r="K56" s="27">
        <f t="shared" si="14"/>
        <v>3</v>
      </c>
      <c r="L56" s="27">
        <f t="shared" si="15"/>
        <v>0.8959910713840844</v>
      </c>
      <c r="M56" s="27">
        <f t="shared" si="16"/>
        <v>5.4171165138094572</v>
      </c>
      <c r="N56" s="27" t="str">
        <f t="shared" si="17"/>
        <v>ОДНОРОДНЫЕ</v>
      </c>
      <c r="O56" s="26">
        <f t="shared" ref="O56:O57" si="19">D56*J56</f>
        <v>1075.1000000000001</v>
      </c>
    </row>
    <row r="57" spans="1:15" s="5" customFormat="1" ht="15" customHeight="1" x14ac:dyDescent="0.25">
      <c r="A57" s="22">
        <v>37</v>
      </c>
      <c r="B57" s="37" t="s">
        <v>52</v>
      </c>
      <c r="C57" s="40" t="s">
        <v>25</v>
      </c>
      <c r="D57" s="42">
        <v>5</v>
      </c>
      <c r="E57" s="41">
        <v>8190</v>
      </c>
      <c r="F57" s="36">
        <v>9450</v>
      </c>
      <c r="G57" s="36">
        <v>10245</v>
      </c>
      <c r="H57" s="26"/>
      <c r="I57" s="26"/>
      <c r="J57" s="36">
        <f t="shared" si="5"/>
        <v>9295</v>
      </c>
      <c r="K57" s="27">
        <f t="shared" si="14"/>
        <v>3</v>
      </c>
      <c r="L57" s="27">
        <f t="shared" si="15"/>
        <v>1036.2311518189365</v>
      </c>
      <c r="M57" s="27">
        <f t="shared" si="16"/>
        <v>11.148264140063869</v>
      </c>
      <c r="N57" s="27" t="str">
        <f t="shared" si="17"/>
        <v>ОДНОРОДНЫЕ</v>
      </c>
      <c r="O57" s="26">
        <f t="shared" si="19"/>
        <v>46475</v>
      </c>
    </row>
    <row r="58" spans="1:15" s="5" customFormat="1" x14ac:dyDescent="0.25">
      <c r="A58" s="22">
        <v>38</v>
      </c>
      <c r="B58" s="37" t="s">
        <v>53</v>
      </c>
      <c r="C58" s="40" t="s">
        <v>25</v>
      </c>
      <c r="D58" s="42">
        <v>5</v>
      </c>
      <c r="E58" s="41">
        <v>4960</v>
      </c>
      <c r="F58" s="36">
        <v>5120</v>
      </c>
      <c r="G58" s="36">
        <v>6320</v>
      </c>
      <c r="H58" s="26"/>
      <c r="I58" s="26"/>
      <c r="J58" s="36">
        <f t="shared" si="5"/>
        <v>5466.666666666667</v>
      </c>
      <c r="K58" s="27">
        <f t="shared" si="14"/>
        <v>3</v>
      </c>
      <c r="L58" s="27">
        <f t="shared" si="15"/>
        <v>743.32585945420726</v>
      </c>
      <c r="M58" s="27">
        <f t="shared" si="16"/>
        <v>13.597424258308669</v>
      </c>
      <c r="N58" s="27" t="str">
        <f t="shared" si="17"/>
        <v>ОДНОРОДНЫЕ</v>
      </c>
      <c r="O58" s="26">
        <f>D58*J58</f>
        <v>27333.333333333336</v>
      </c>
    </row>
    <row r="59" spans="1:15" s="5" customFormat="1" ht="15" customHeight="1" x14ac:dyDescent="0.25">
      <c r="A59" s="22">
        <v>39</v>
      </c>
      <c r="B59" s="37" t="s">
        <v>54</v>
      </c>
      <c r="C59" s="40" t="s">
        <v>25</v>
      </c>
      <c r="D59" s="35">
        <v>5</v>
      </c>
      <c r="E59" s="41">
        <v>77.400000000000006</v>
      </c>
      <c r="F59" s="36">
        <v>84.77</v>
      </c>
      <c r="G59" s="36">
        <v>90.2</v>
      </c>
      <c r="H59" s="34"/>
      <c r="I59" s="34"/>
      <c r="J59" s="36">
        <f t="shared" si="5"/>
        <v>84.123333333333335</v>
      </c>
      <c r="K59" s="33">
        <f t="shared" si="14"/>
        <v>3</v>
      </c>
      <c r="L59" s="33">
        <f t="shared" si="15"/>
        <v>6.4244558783863797</v>
      </c>
      <c r="M59" s="33">
        <f t="shared" si="16"/>
        <v>7.6369487796327364</v>
      </c>
      <c r="N59" s="33" t="str">
        <f t="shared" si="17"/>
        <v>ОДНОРОДНЫЕ</v>
      </c>
      <c r="O59" s="34">
        <f t="shared" ref="O59:O61" si="20">D59*J59</f>
        <v>420.61666666666667</v>
      </c>
    </row>
    <row r="60" spans="1:15" s="5" customFormat="1" x14ac:dyDescent="0.25">
      <c r="A60" s="22">
        <v>40</v>
      </c>
      <c r="B60" s="37" t="s">
        <v>55</v>
      </c>
      <c r="C60" s="19" t="s">
        <v>25</v>
      </c>
      <c r="D60" s="35">
        <v>1</v>
      </c>
      <c r="E60" s="41">
        <v>518.58000000000004</v>
      </c>
      <c r="F60" s="36">
        <v>621</v>
      </c>
      <c r="G60" s="36">
        <v>640</v>
      </c>
      <c r="H60" s="34"/>
      <c r="I60" s="34"/>
      <c r="J60" s="36">
        <f t="shared" si="5"/>
        <v>593.19333333333327</v>
      </c>
      <c r="K60" s="33">
        <f t="shared" si="14"/>
        <v>3</v>
      </c>
      <c r="L60" s="33">
        <f t="shared" si="15"/>
        <v>65.311653886066381</v>
      </c>
      <c r="M60" s="33">
        <f t="shared" si="16"/>
        <v>11.010180023275108</v>
      </c>
      <c r="N60" s="33" t="str">
        <f t="shared" si="17"/>
        <v>ОДНОРОДНЫЕ</v>
      </c>
      <c r="O60" s="34">
        <f t="shared" si="20"/>
        <v>593.19333333333327</v>
      </c>
    </row>
    <row r="61" spans="1:15" s="5" customFormat="1" x14ac:dyDescent="0.25">
      <c r="A61" s="22">
        <v>41</v>
      </c>
      <c r="B61" s="37" t="s">
        <v>56</v>
      </c>
      <c r="C61" s="40" t="s">
        <v>25</v>
      </c>
      <c r="D61" s="35">
        <v>1</v>
      </c>
      <c r="E61" s="41">
        <v>1198.73</v>
      </c>
      <c r="F61" s="36">
        <v>1245.19</v>
      </c>
      <c r="G61" s="36">
        <v>1310</v>
      </c>
      <c r="H61" s="34"/>
      <c r="I61" s="34"/>
      <c r="J61" s="36">
        <f t="shared" si="5"/>
        <v>1251.3066666666666</v>
      </c>
      <c r="K61" s="33">
        <f t="shared" si="14"/>
        <v>3</v>
      </c>
      <c r="L61" s="33">
        <f t="shared" si="15"/>
        <v>55.886612290720684</v>
      </c>
      <c r="M61" s="33">
        <f t="shared" si="16"/>
        <v>4.4662602525403328</v>
      </c>
      <c r="N61" s="33" t="str">
        <f t="shared" si="17"/>
        <v>ОДНОРОДНЫЕ</v>
      </c>
      <c r="O61" s="34">
        <f t="shared" si="20"/>
        <v>1251.3066666666666</v>
      </c>
    </row>
    <row r="62" spans="1:15" s="5" customFormat="1" ht="30" x14ac:dyDescent="0.25">
      <c r="A62" s="22">
        <v>42</v>
      </c>
      <c r="B62" s="37" t="s">
        <v>87</v>
      </c>
      <c r="C62" s="40" t="s">
        <v>25</v>
      </c>
      <c r="D62" s="35">
        <v>35</v>
      </c>
      <c r="E62" s="41">
        <v>14.48</v>
      </c>
      <c r="F62" s="36">
        <v>15.24</v>
      </c>
      <c r="G62" s="36">
        <v>16.7</v>
      </c>
      <c r="H62" s="34"/>
      <c r="I62" s="34"/>
      <c r="J62" s="36">
        <f t="shared" si="5"/>
        <v>15.473333333333334</v>
      </c>
      <c r="K62" s="33">
        <f t="shared" si="14"/>
        <v>3</v>
      </c>
      <c r="L62" s="33">
        <f t="shared" si="15"/>
        <v>1.1282434725418675</v>
      </c>
      <c r="M62" s="33">
        <f t="shared" si="16"/>
        <v>7.2915347212959976</v>
      </c>
      <c r="N62" s="33" t="str">
        <f t="shared" si="17"/>
        <v>ОДНОРОДНЫЕ</v>
      </c>
      <c r="O62" s="34">
        <f>D62*J62</f>
        <v>541.56666666666672</v>
      </c>
    </row>
    <row r="63" spans="1:15" s="5" customFormat="1" x14ac:dyDescent="0.25">
      <c r="A63" s="22">
        <v>43</v>
      </c>
      <c r="B63" s="37" t="s">
        <v>57</v>
      </c>
      <c r="C63" s="40" t="s">
        <v>25</v>
      </c>
      <c r="D63" s="35">
        <v>5</v>
      </c>
      <c r="E63" s="41">
        <v>75.13</v>
      </c>
      <c r="F63" s="41">
        <v>84.13</v>
      </c>
      <c r="G63" s="41">
        <v>94.2</v>
      </c>
      <c r="H63" s="34"/>
      <c r="I63" s="34"/>
      <c r="J63" s="36">
        <f t="shared" si="5"/>
        <v>84.486666666666665</v>
      </c>
      <c r="K63" s="33">
        <f t="shared" si="14"/>
        <v>3</v>
      </c>
      <c r="L63" s="33">
        <f t="shared" si="15"/>
        <v>9.5400017470298923</v>
      </c>
      <c r="M63" s="33">
        <f t="shared" si="16"/>
        <v>11.291724627590025</v>
      </c>
      <c r="N63" s="33" t="str">
        <f t="shared" si="17"/>
        <v>ОДНОРОДНЫЕ</v>
      </c>
      <c r="O63" s="34">
        <f t="shared" ref="O63:O64" si="21">D63*J63</f>
        <v>422.43333333333334</v>
      </c>
    </row>
    <row r="64" spans="1:15" s="5" customFormat="1" x14ac:dyDescent="0.25">
      <c r="A64" s="22">
        <v>44</v>
      </c>
      <c r="B64" s="37" t="s">
        <v>58</v>
      </c>
      <c r="C64" s="40" t="s">
        <v>25</v>
      </c>
      <c r="D64" s="42">
        <v>80</v>
      </c>
      <c r="E64" s="41">
        <v>71.540000000000006</v>
      </c>
      <c r="F64" s="41">
        <v>81.739999999999995</v>
      </c>
      <c r="G64" s="41">
        <v>97.5</v>
      </c>
      <c r="H64" s="34"/>
      <c r="I64" s="34"/>
      <c r="J64" s="36">
        <f t="shared" si="5"/>
        <v>83.593333333333334</v>
      </c>
      <c r="K64" s="33">
        <f t="shared" si="14"/>
        <v>3</v>
      </c>
      <c r="L64" s="33">
        <f t="shared" si="15"/>
        <v>13.078858258018331</v>
      </c>
      <c r="M64" s="33">
        <f t="shared" si="16"/>
        <v>15.64581496692519</v>
      </c>
      <c r="N64" s="33" t="str">
        <f t="shared" si="17"/>
        <v>ОДНОРОДНЫЕ</v>
      </c>
      <c r="O64" s="34">
        <f t="shared" si="21"/>
        <v>6687.4666666666672</v>
      </c>
    </row>
    <row r="65" spans="1:15" s="5" customFormat="1" x14ac:dyDescent="0.25">
      <c r="A65" s="22">
        <v>45</v>
      </c>
      <c r="B65" s="37" t="s">
        <v>59</v>
      </c>
      <c r="C65" s="40" t="s">
        <v>25</v>
      </c>
      <c r="D65" s="42">
        <v>20</v>
      </c>
      <c r="E65" s="41">
        <v>139.18</v>
      </c>
      <c r="F65" s="41">
        <v>142.1</v>
      </c>
      <c r="G65" s="41">
        <v>144.6</v>
      </c>
      <c r="H65" s="34"/>
      <c r="I65" s="34"/>
      <c r="J65" s="36">
        <f t="shared" si="5"/>
        <v>141.96</v>
      </c>
      <c r="K65" s="33">
        <f t="shared" si="14"/>
        <v>3</v>
      </c>
      <c r="L65" s="33">
        <f t="shared" si="15"/>
        <v>2.7127108213003401</v>
      </c>
      <c r="M65" s="33">
        <f t="shared" si="16"/>
        <v>1.9108980144409271</v>
      </c>
      <c r="N65" s="33" t="str">
        <f t="shared" si="17"/>
        <v>ОДНОРОДНЫЕ</v>
      </c>
      <c r="O65" s="34">
        <f>D65*J65</f>
        <v>2839.2000000000003</v>
      </c>
    </row>
    <row r="66" spans="1:15" s="5" customFormat="1" x14ac:dyDescent="0.25">
      <c r="A66" s="22">
        <v>46</v>
      </c>
      <c r="B66" s="37" t="s">
        <v>60</v>
      </c>
      <c r="C66" s="40" t="s">
        <v>25</v>
      </c>
      <c r="D66" s="42">
        <v>25</v>
      </c>
      <c r="E66" s="41">
        <v>27.79</v>
      </c>
      <c r="F66" s="41">
        <v>32.19</v>
      </c>
      <c r="G66" s="41">
        <v>33</v>
      </c>
      <c r="H66" s="34"/>
      <c r="I66" s="34"/>
      <c r="J66" s="36">
        <f t="shared" si="5"/>
        <v>30.993333333333329</v>
      </c>
      <c r="K66" s="33">
        <f t="shared" si="14"/>
        <v>3</v>
      </c>
      <c r="L66" s="33">
        <f t="shared" si="15"/>
        <v>2.8035750985720593</v>
      </c>
      <c r="M66" s="33">
        <f t="shared" si="16"/>
        <v>9.0457359601163461</v>
      </c>
      <c r="N66" s="33" t="str">
        <f t="shared" si="17"/>
        <v>ОДНОРОДНЫЕ</v>
      </c>
      <c r="O66" s="34">
        <f t="shared" ref="O66:O68" si="22">D66*J66</f>
        <v>774.83333333333326</v>
      </c>
    </row>
    <row r="67" spans="1:15" s="5" customFormat="1" x14ac:dyDescent="0.25">
      <c r="A67" s="22">
        <v>47</v>
      </c>
      <c r="B67" s="37" t="s">
        <v>61</v>
      </c>
      <c r="C67" s="40" t="s">
        <v>25</v>
      </c>
      <c r="D67" s="42">
        <v>40</v>
      </c>
      <c r="E67" s="41">
        <v>89.59</v>
      </c>
      <c r="F67" s="41">
        <v>92.56</v>
      </c>
      <c r="G67" s="41">
        <v>98</v>
      </c>
      <c r="H67" s="34"/>
      <c r="I67" s="34"/>
      <c r="J67" s="36">
        <f t="shared" si="5"/>
        <v>93.383333333333326</v>
      </c>
      <c r="K67" s="33">
        <f t="shared" si="14"/>
        <v>3</v>
      </c>
      <c r="L67" s="33">
        <f t="shared" si="15"/>
        <v>4.2650244235330375</v>
      </c>
      <c r="M67" s="33">
        <f t="shared" si="16"/>
        <v>4.5672222989823714</v>
      </c>
      <c r="N67" s="33" t="str">
        <f t="shared" si="17"/>
        <v>ОДНОРОДНЫЕ</v>
      </c>
      <c r="O67" s="34">
        <f t="shared" si="22"/>
        <v>3735.333333333333</v>
      </c>
    </row>
    <row r="68" spans="1:15" s="5" customFormat="1" x14ac:dyDescent="0.25">
      <c r="A68" s="22">
        <v>48</v>
      </c>
      <c r="B68" s="37" t="s">
        <v>62</v>
      </c>
      <c r="C68" s="40" t="s">
        <v>25</v>
      </c>
      <c r="D68" s="42">
        <v>40</v>
      </c>
      <c r="E68" s="41">
        <v>76.66</v>
      </c>
      <c r="F68" s="41">
        <v>84.89</v>
      </c>
      <c r="G68" s="41">
        <v>89.5</v>
      </c>
      <c r="H68" s="34"/>
      <c r="I68" s="34"/>
      <c r="J68" s="36">
        <f t="shared" si="5"/>
        <v>83.683333333333337</v>
      </c>
      <c r="K68" s="33">
        <f t="shared" si="14"/>
        <v>3</v>
      </c>
      <c r="L68" s="33">
        <f t="shared" si="15"/>
        <v>6.5044933187246299</v>
      </c>
      <c r="M68" s="33">
        <f t="shared" si="16"/>
        <v>7.7727464473905146</v>
      </c>
      <c r="N68" s="33" t="str">
        <f t="shared" si="17"/>
        <v>ОДНОРОДНЫЕ</v>
      </c>
      <c r="O68" s="34">
        <f t="shared" si="22"/>
        <v>3347.3333333333335</v>
      </c>
    </row>
    <row r="69" spans="1:15" s="5" customFormat="1" x14ac:dyDescent="0.25">
      <c r="A69" s="22">
        <v>49</v>
      </c>
      <c r="B69" s="37" t="s">
        <v>63</v>
      </c>
      <c r="C69" s="40" t="s">
        <v>25</v>
      </c>
      <c r="D69" s="42">
        <v>120</v>
      </c>
      <c r="E69" s="41">
        <v>4</v>
      </c>
      <c r="F69" s="36">
        <v>7.4</v>
      </c>
      <c r="G69" s="36">
        <v>4.8</v>
      </c>
      <c r="H69" s="34"/>
      <c r="I69" s="34"/>
      <c r="J69" s="36">
        <f t="shared" si="5"/>
        <v>5.3999999999999995</v>
      </c>
      <c r="K69" s="33">
        <f t="shared" si="14"/>
        <v>3</v>
      </c>
      <c r="L69" s="33">
        <f t="shared" si="15"/>
        <v>1.7776388834631187</v>
      </c>
      <c r="M69" s="33">
        <f t="shared" si="16"/>
        <v>32.919238582650351</v>
      </c>
      <c r="N69" s="33" t="str">
        <f t="shared" si="17"/>
        <v>ОДНОРОДНЫЕ</v>
      </c>
      <c r="O69" s="34">
        <f>D69*J69</f>
        <v>647.99999999999989</v>
      </c>
    </row>
    <row r="70" spans="1:15" s="5" customFormat="1" x14ac:dyDescent="0.25">
      <c r="A70" s="22">
        <v>50</v>
      </c>
      <c r="B70" s="37" t="s">
        <v>64</v>
      </c>
      <c r="C70" s="40" t="s">
        <v>25</v>
      </c>
      <c r="D70" s="35">
        <v>13</v>
      </c>
      <c r="E70" s="41">
        <v>2682.49</v>
      </c>
      <c r="F70" s="36">
        <v>2924</v>
      </c>
      <c r="G70" s="36">
        <v>3100</v>
      </c>
      <c r="H70" s="34"/>
      <c r="I70" s="34"/>
      <c r="J70" s="36">
        <f t="shared" si="5"/>
        <v>2902.1633333333334</v>
      </c>
      <c r="K70" s="33">
        <f t="shared" si="14"/>
        <v>3</v>
      </c>
      <c r="L70" s="33">
        <f t="shared" si="15"/>
        <v>209.60982809337298</v>
      </c>
      <c r="M70" s="33">
        <f t="shared" si="16"/>
        <v>7.2225372599074813</v>
      </c>
      <c r="N70" s="33" t="str">
        <f t="shared" si="17"/>
        <v>ОДНОРОДНЫЕ</v>
      </c>
      <c r="O70" s="34">
        <f t="shared" ref="O70:O71" si="23">D70*J70</f>
        <v>37728.123333333337</v>
      </c>
    </row>
    <row r="71" spans="1:15" s="5" customFormat="1" ht="15" customHeight="1" x14ac:dyDescent="0.25">
      <c r="A71" s="22">
        <v>51</v>
      </c>
      <c r="B71" s="37" t="s">
        <v>65</v>
      </c>
      <c r="C71" s="40" t="s">
        <v>80</v>
      </c>
      <c r="D71" s="40">
        <v>30</v>
      </c>
      <c r="E71" s="41">
        <v>1375</v>
      </c>
      <c r="F71" s="41">
        <v>980</v>
      </c>
      <c r="G71" s="41">
        <v>1107</v>
      </c>
      <c r="H71" s="34"/>
      <c r="I71" s="34"/>
      <c r="J71" s="36">
        <f t="shared" si="5"/>
        <v>1154</v>
      </c>
      <c r="K71" s="33">
        <f t="shared" si="14"/>
        <v>3</v>
      </c>
      <c r="L71" s="33">
        <f t="shared" si="15"/>
        <v>201.65068807222056</v>
      </c>
      <c r="M71" s="33">
        <f t="shared" si="16"/>
        <v>17.474063091180291</v>
      </c>
      <c r="N71" s="33" t="str">
        <f t="shared" si="17"/>
        <v>ОДНОРОДНЫЕ</v>
      </c>
      <c r="O71" s="34">
        <f t="shared" si="23"/>
        <v>34620</v>
      </c>
    </row>
    <row r="72" spans="1:15" s="5" customFormat="1" x14ac:dyDescent="0.25">
      <c r="A72" s="22">
        <v>52</v>
      </c>
      <c r="B72" s="38" t="s">
        <v>66</v>
      </c>
      <c r="C72" s="40" t="s">
        <v>25</v>
      </c>
      <c r="D72" s="40">
        <v>6</v>
      </c>
      <c r="E72" s="41">
        <v>204.54</v>
      </c>
      <c r="F72" s="41">
        <v>224.5</v>
      </c>
      <c r="G72" s="41">
        <v>254.6</v>
      </c>
      <c r="H72" s="34"/>
      <c r="I72" s="34"/>
      <c r="J72" s="36">
        <f t="shared" si="5"/>
        <v>227.88</v>
      </c>
      <c r="K72" s="33">
        <f t="shared" si="14"/>
        <v>3</v>
      </c>
      <c r="L72" s="33">
        <f t="shared" si="15"/>
        <v>25.200579358419525</v>
      </c>
      <c r="M72" s="33">
        <f t="shared" si="16"/>
        <v>11.058706055125295</v>
      </c>
      <c r="N72" s="33" t="str">
        <f t="shared" si="17"/>
        <v>ОДНОРОДНЫЕ</v>
      </c>
      <c r="O72" s="34">
        <f>D72*J72</f>
        <v>1367.28</v>
      </c>
    </row>
    <row r="73" spans="1:15" s="5" customFormat="1" x14ac:dyDescent="0.25">
      <c r="A73" s="22">
        <v>53</v>
      </c>
      <c r="B73" s="39" t="s">
        <v>67</v>
      </c>
      <c r="C73" s="40" t="s">
        <v>25</v>
      </c>
      <c r="D73" s="19">
        <v>4</v>
      </c>
      <c r="E73" s="41">
        <v>304.93</v>
      </c>
      <c r="F73" s="41">
        <v>310.3</v>
      </c>
      <c r="G73" s="41">
        <v>315.2</v>
      </c>
      <c r="H73" s="34"/>
      <c r="I73" s="34"/>
      <c r="J73" s="36">
        <f t="shared" si="5"/>
        <v>310.14333333333337</v>
      </c>
      <c r="K73" s="33">
        <f t="shared" si="14"/>
        <v>3</v>
      </c>
      <c r="L73" s="33">
        <f t="shared" si="15"/>
        <v>5.1367921247927919</v>
      </c>
      <c r="M73" s="33">
        <f t="shared" si="16"/>
        <v>1.6562639182290311</v>
      </c>
      <c r="N73" s="33" t="str">
        <f t="shared" si="17"/>
        <v>ОДНОРОДНЫЕ</v>
      </c>
      <c r="O73" s="34">
        <f t="shared" ref="O73" si="24">D73*J73</f>
        <v>1240.5733333333335</v>
      </c>
    </row>
    <row r="74" spans="1:15" s="5" customFormat="1" x14ac:dyDescent="0.25">
      <c r="A74" s="22">
        <v>54</v>
      </c>
      <c r="B74" s="39" t="s">
        <v>67</v>
      </c>
      <c r="C74" s="40" t="s">
        <v>25</v>
      </c>
      <c r="D74" s="40">
        <v>2</v>
      </c>
      <c r="E74" s="41">
        <v>1120.46</v>
      </c>
      <c r="F74" s="41">
        <v>1340</v>
      </c>
      <c r="G74" s="41">
        <v>1470</v>
      </c>
      <c r="H74" s="34"/>
      <c r="I74" s="34"/>
      <c r="J74" s="36">
        <f t="shared" si="5"/>
        <v>1310.1533333333334</v>
      </c>
      <c r="K74" s="33">
        <f t="shared" si="14"/>
        <v>3</v>
      </c>
      <c r="L74" s="33">
        <f t="shared" si="15"/>
        <v>176.67108007065966</v>
      </c>
      <c r="M74" s="33">
        <f t="shared" si="16"/>
        <v>13.484763620847914</v>
      </c>
      <c r="N74" s="33" t="str">
        <f t="shared" si="17"/>
        <v>ОДНОРОДНЫЕ</v>
      </c>
      <c r="O74" s="34">
        <f>D74*J74</f>
        <v>2620.3066666666668</v>
      </c>
    </row>
    <row r="75" spans="1:15" s="5" customFormat="1" x14ac:dyDescent="0.25">
      <c r="A75" s="22">
        <v>55</v>
      </c>
      <c r="B75" s="39" t="s">
        <v>68</v>
      </c>
      <c r="C75" s="40" t="s">
        <v>25</v>
      </c>
      <c r="D75" s="40">
        <v>10</v>
      </c>
      <c r="E75" s="41">
        <v>9.06</v>
      </c>
      <c r="F75" s="41">
        <v>10.06</v>
      </c>
      <c r="G75" s="41">
        <v>11</v>
      </c>
      <c r="H75" s="34"/>
      <c r="I75" s="34"/>
      <c r="J75" s="36">
        <f t="shared" si="5"/>
        <v>10.040000000000001</v>
      </c>
      <c r="K75" s="33">
        <f t="shared" si="14"/>
        <v>3</v>
      </c>
      <c r="L75" s="33">
        <f t="shared" si="15"/>
        <v>0.97015462685079201</v>
      </c>
      <c r="M75" s="33">
        <f t="shared" si="16"/>
        <v>9.6628946897489225</v>
      </c>
      <c r="N75" s="33" t="str">
        <f t="shared" si="17"/>
        <v>ОДНОРОДНЫЕ</v>
      </c>
      <c r="O75" s="34">
        <f t="shared" ref="O75:O76" si="25">D75*J75</f>
        <v>100.4</v>
      </c>
    </row>
    <row r="76" spans="1:15" s="5" customFormat="1" x14ac:dyDescent="0.25">
      <c r="A76" s="22">
        <v>56</v>
      </c>
      <c r="B76" s="39" t="s">
        <v>68</v>
      </c>
      <c r="C76" s="40" t="s">
        <v>25</v>
      </c>
      <c r="D76" s="40">
        <v>10</v>
      </c>
      <c r="E76" s="41">
        <v>9.06</v>
      </c>
      <c r="F76" s="41">
        <v>10.06</v>
      </c>
      <c r="G76" s="41">
        <v>11</v>
      </c>
      <c r="H76" s="34"/>
      <c r="I76" s="34"/>
      <c r="J76" s="36">
        <f t="shared" si="5"/>
        <v>10.040000000000001</v>
      </c>
      <c r="K76" s="33">
        <f t="shared" si="14"/>
        <v>3</v>
      </c>
      <c r="L76" s="33">
        <f t="shared" si="15"/>
        <v>0.97015462685079201</v>
      </c>
      <c r="M76" s="33">
        <f t="shared" si="16"/>
        <v>9.6628946897489225</v>
      </c>
      <c r="N76" s="33" t="str">
        <f t="shared" si="17"/>
        <v>ОДНОРОДНЫЕ</v>
      </c>
      <c r="O76" s="34">
        <f t="shared" si="25"/>
        <v>100.4</v>
      </c>
    </row>
    <row r="77" spans="1:15" s="5" customFormat="1" ht="30" x14ac:dyDescent="0.25">
      <c r="A77" s="22">
        <v>57</v>
      </c>
      <c r="B77" s="39" t="s">
        <v>69</v>
      </c>
      <c r="C77" s="40" t="s">
        <v>25</v>
      </c>
      <c r="D77" s="40">
        <v>10</v>
      </c>
      <c r="E77" s="41">
        <v>6.41</v>
      </c>
      <c r="F77" s="41">
        <v>7.5</v>
      </c>
      <c r="G77" s="41">
        <v>8.4</v>
      </c>
      <c r="H77" s="26"/>
      <c r="I77" s="26"/>
      <c r="J77" s="36">
        <f t="shared" si="5"/>
        <v>7.4366666666666674</v>
      </c>
      <c r="K77" s="27">
        <f t="shared" ref="K77:K92" si="26">COUNT(E77:I77)</f>
        <v>3</v>
      </c>
      <c r="L77" s="27">
        <f t="shared" ref="L77:L92" si="27">STDEV(E77:I77)</f>
        <v>0.99651057863592962</v>
      </c>
      <c r="M77" s="27">
        <f t="shared" ref="M77:M92" si="28">L77/J77*100</f>
        <v>13.399962957901337</v>
      </c>
      <c r="N77" s="27" t="str">
        <f t="shared" ref="N77:N92" si="29">IF(M77&lt;33,"ОДНОРОДНЫЕ","НЕОДНОРОДНЫЕ")</f>
        <v>ОДНОРОДНЫЕ</v>
      </c>
      <c r="O77" s="26">
        <f t="shared" ref="O77:O79" si="30">D77*J77</f>
        <v>74.366666666666674</v>
      </c>
    </row>
    <row r="78" spans="1:15" s="5" customFormat="1" x14ac:dyDescent="0.25">
      <c r="A78" s="22">
        <v>58</v>
      </c>
      <c r="B78" s="39" t="s">
        <v>70</v>
      </c>
      <c r="C78" s="40" t="s">
        <v>25</v>
      </c>
      <c r="D78" s="40">
        <v>10</v>
      </c>
      <c r="E78" s="41">
        <v>6.5</v>
      </c>
      <c r="F78" s="41">
        <v>7.5</v>
      </c>
      <c r="G78" s="41">
        <v>8.4</v>
      </c>
      <c r="H78" s="26"/>
      <c r="I78" s="26"/>
      <c r="J78" s="36">
        <f t="shared" si="5"/>
        <v>7.4666666666666659</v>
      </c>
      <c r="K78" s="27">
        <f t="shared" si="26"/>
        <v>3</v>
      </c>
      <c r="L78" s="27">
        <f t="shared" si="27"/>
        <v>0.95043849529222568</v>
      </c>
      <c r="M78" s="27">
        <f t="shared" si="28"/>
        <v>12.72908699052088</v>
      </c>
      <c r="N78" s="27" t="str">
        <f t="shared" si="29"/>
        <v>ОДНОРОДНЫЕ</v>
      </c>
      <c r="O78" s="26">
        <f t="shared" si="30"/>
        <v>74.666666666666657</v>
      </c>
    </row>
    <row r="79" spans="1:15" s="5" customFormat="1" ht="30" x14ac:dyDescent="0.25">
      <c r="A79" s="22">
        <v>59</v>
      </c>
      <c r="B79" s="37" t="s">
        <v>71</v>
      </c>
      <c r="C79" s="40" t="s">
        <v>25</v>
      </c>
      <c r="D79" s="40">
        <v>10</v>
      </c>
      <c r="E79" s="41">
        <v>55</v>
      </c>
      <c r="F79" s="41">
        <v>61</v>
      </c>
      <c r="G79" s="41">
        <v>72</v>
      </c>
      <c r="H79" s="26"/>
      <c r="I79" s="26"/>
      <c r="J79" s="36">
        <f t="shared" si="5"/>
        <v>62.666666666666664</v>
      </c>
      <c r="K79" s="27">
        <f t="shared" si="26"/>
        <v>3</v>
      </c>
      <c r="L79" s="27">
        <f t="shared" si="27"/>
        <v>8.621678104251691</v>
      </c>
      <c r="M79" s="27">
        <f t="shared" si="28"/>
        <v>13.757996974869721</v>
      </c>
      <c r="N79" s="27" t="str">
        <f t="shared" si="29"/>
        <v>ОДНОРОДНЫЕ</v>
      </c>
      <c r="O79" s="26">
        <f t="shared" si="30"/>
        <v>626.66666666666663</v>
      </c>
    </row>
    <row r="80" spans="1:15" s="5" customFormat="1" ht="30" x14ac:dyDescent="0.25">
      <c r="A80" s="22">
        <v>60</v>
      </c>
      <c r="B80" s="39" t="s">
        <v>71</v>
      </c>
      <c r="C80" s="40" t="s">
        <v>25</v>
      </c>
      <c r="D80" s="40">
        <v>10</v>
      </c>
      <c r="E80" s="41">
        <v>67.67</v>
      </c>
      <c r="F80" s="41">
        <v>72.5</v>
      </c>
      <c r="G80" s="41">
        <v>74.599999999999994</v>
      </c>
      <c r="H80" s="26"/>
      <c r="I80" s="26"/>
      <c r="J80" s="36">
        <f t="shared" si="5"/>
        <v>71.59</v>
      </c>
      <c r="K80" s="27">
        <f t="shared" si="26"/>
        <v>3</v>
      </c>
      <c r="L80" s="27">
        <f t="shared" si="27"/>
        <v>3.5534912410191719</v>
      </c>
      <c r="M80" s="27">
        <f t="shared" si="28"/>
        <v>4.963669843580349</v>
      </c>
      <c r="N80" s="27" t="str">
        <f t="shared" si="29"/>
        <v>ОДНОРОДНЫЕ</v>
      </c>
      <c r="O80" s="26">
        <f>D80*J80</f>
        <v>715.90000000000009</v>
      </c>
    </row>
    <row r="81" spans="1:15" s="5" customFormat="1" ht="30" x14ac:dyDescent="0.25">
      <c r="A81" s="22">
        <v>61</v>
      </c>
      <c r="B81" s="37" t="s">
        <v>76</v>
      </c>
      <c r="C81" s="40" t="s">
        <v>25</v>
      </c>
      <c r="D81" s="40">
        <v>30</v>
      </c>
      <c r="E81" s="41">
        <v>79.569999999999993</v>
      </c>
      <c r="F81" s="41">
        <v>83.2</v>
      </c>
      <c r="G81" s="41">
        <v>86.3</v>
      </c>
      <c r="H81" s="26"/>
      <c r="I81" s="26"/>
      <c r="J81" s="36">
        <f t="shared" si="5"/>
        <v>83.023333333333326</v>
      </c>
      <c r="K81" s="27">
        <f t="shared" si="26"/>
        <v>3</v>
      </c>
      <c r="L81" s="27">
        <f t="shared" si="27"/>
        <v>3.3684764112775598</v>
      </c>
      <c r="M81" s="27">
        <f t="shared" si="28"/>
        <v>4.0572647182850927</v>
      </c>
      <c r="N81" s="27" t="str">
        <f t="shared" si="29"/>
        <v>ОДНОРОДНЫЕ</v>
      </c>
      <c r="O81" s="26">
        <f t="shared" ref="O81:O91" si="31">D81*J81</f>
        <v>2490.6999999999998</v>
      </c>
    </row>
    <row r="82" spans="1:15" s="5" customFormat="1" ht="30" x14ac:dyDescent="0.25">
      <c r="A82" s="22">
        <v>62</v>
      </c>
      <c r="B82" s="37" t="s">
        <v>78</v>
      </c>
      <c r="C82" s="40" t="s">
        <v>25</v>
      </c>
      <c r="D82" s="40">
        <v>30</v>
      </c>
      <c r="E82" s="41">
        <v>67.040000000000006</v>
      </c>
      <c r="F82" s="41">
        <v>74</v>
      </c>
      <c r="G82" s="41">
        <v>76</v>
      </c>
      <c r="H82" s="30"/>
      <c r="I82" s="30"/>
      <c r="J82" s="36">
        <f t="shared" si="5"/>
        <v>72.346666666666678</v>
      </c>
      <c r="K82" s="29">
        <f t="shared" ref="K82:K90" si="32">COUNT(E82:I82)</f>
        <v>3</v>
      </c>
      <c r="L82" s="29">
        <f t="shared" ref="L82:L90" si="33">STDEV(E82:I82)</f>
        <v>4.7032471052809139</v>
      </c>
      <c r="M82" s="29">
        <f t="shared" ref="M82:M90" si="34">L82/J82*100</f>
        <v>6.5009865996326663</v>
      </c>
      <c r="N82" s="29" t="str">
        <f t="shared" ref="N82:N90" si="35">IF(M82&lt;33,"ОДНОРОДНЫЕ","НЕОДНОРОДНЫЕ")</f>
        <v>ОДНОРОДНЫЕ</v>
      </c>
      <c r="O82" s="30">
        <f t="shared" ref="O82" si="36">D82*J82</f>
        <v>2170.4000000000005</v>
      </c>
    </row>
    <row r="83" spans="1:15" s="5" customFormat="1" x14ac:dyDescent="0.25">
      <c r="A83" s="22">
        <v>63</v>
      </c>
      <c r="B83" s="39" t="s">
        <v>72</v>
      </c>
      <c r="C83" s="40" t="s">
        <v>25</v>
      </c>
      <c r="D83" s="40">
        <v>20</v>
      </c>
      <c r="E83" s="41">
        <v>4.71</v>
      </c>
      <c r="F83" s="41">
        <v>5.98</v>
      </c>
      <c r="G83" s="41">
        <v>6.1</v>
      </c>
      <c r="H83" s="30"/>
      <c r="I83" s="30"/>
      <c r="J83" s="36">
        <f t="shared" si="5"/>
        <v>5.5966666666666667</v>
      </c>
      <c r="K83" s="29">
        <f t="shared" si="32"/>
        <v>3</v>
      </c>
      <c r="L83" s="29">
        <f t="shared" si="33"/>
        <v>0.7702164198024718</v>
      </c>
      <c r="M83" s="29">
        <f t="shared" si="34"/>
        <v>13.762056339531956</v>
      </c>
      <c r="N83" s="29" t="str">
        <f t="shared" si="35"/>
        <v>ОДНОРОДНЫЕ</v>
      </c>
      <c r="O83" s="30">
        <f>D83*J83</f>
        <v>111.93333333333334</v>
      </c>
    </row>
    <row r="84" spans="1:15" s="5" customFormat="1" x14ac:dyDescent="0.25">
      <c r="A84" s="22">
        <v>64</v>
      </c>
      <c r="B84" s="39" t="s">
        <v>68</v>
      </c>
      <c r="C84" s="40" t="s">
        <v>25</v>
      </c>
      <c r="D84" s="40">
        <v>30</v>
      </c>
      <c r="E84" s="41">
        <v>5.41</v>
      </c>
      <c r="F84" s="41">
        <v>6.34</v>
      </c>
      <c r="G84" s="41">
        <v>7.4</v>
      </c>
      <c r="H84" s="30"/>
      <c r="I84" s="30"/>
      <c r="J84" s="36">
        <f t="shared" si="5"/>
        <v>6.3833333333333329</v>
      </c>
      <c r="K84" s="29">
        <f t="shared" si="32"/>
        <v>3</v>
      </c>
      <c r="L84" s="29">
        <f t="shared" si="33"/>
        <v>0.99570745368975733</v>
      </c>
      <c r="M84" s="29">
        <f t="shared" si="34"/>
        <v>15.59855018835129</v>
      </c>
      <c r="N84" s="29" t="str">
        <f t="shared" si="35"/>
        <v>ОДНОРОДНЫЕ</v>
      </c>
      <c r="O84" s="30">
        <f t="shared" ref="O84:O86" si="37">D84*J84</f>
        <v>191.5</v>
      </c>
    </row>
    <row r="85" spans="1:15" s="5" customFormat="1" x14ac:dyDescent="0.25">
      <c r="A85" s="22">
        <v>65</v>
      </c>
      <c r="B85" s="39" t="s">
        <v>68</v>
      </c>
      <c r="C85" s="40" t="s">
        <v>25</v>
      </c>
      <c r="D85" s="40">
        <v>30</v>
      </c>
      <c r="E85" s="41">
        <v>4.32</v>
      </c>
      <c r="F85" s="41">
        <v>5.2</v>
      </c>
      <c r="G85" s="41">
        <v>6.2</v>
      </c>
      <c r="H85" s="30"/>
      <c r="I85" s="30"/>
      <c r="J85" s="36">
        <f t="shared" si="5"/>
        <v>5.2399999999999993</v>
      </c>
      <c r="K85" s="29">
        <f t="shared" si="32"/>
        <v>3</v>
      </c>
      <c r="L85" s="29">
        <f t="shared" si="33"/>
        <v>0.94063808130439452</v>
      </c>
      <c r="M85" s="29">
        <f t="shared" si="34"/>
        <v>17.951108421839592</v>
      </c>
      <c r="N85" s="29" t="str">
        <f t="shared" si="35"/>
        <v>ОДНОРОДНЫЕ</v>
      </c>
      <c r="O85" s="30">
        <f t="shared" si="37"/>
        <v>157.19999999999999</v>
      </c>
    </row>
    <row r="86" spans="1:15" s="5" customFormat="1" ht="30" x14ac:dyDescent="0.25">
      <c r="A86" s="22">
        <v>66</v>
      </c>
      <c r="B86" s="39" t="s">
        <v>69</v>
      </c>
      <c r="C86" s="40" t="s">
        <v>25</v>
      </c>
      <c r="D86" s="40">
        <v>30</v>
      </c>
      <c r="E86" s="41">
        <v>4.28</v>
      </c>
      <c r="F86" s="41">
        <v>4.9000000000000004</v>
      </c>
      <c r="G86" s="41">
        <v>5.69</v>
      </c>
      <c r="H86" s="30"/>
      <c r="I86" s="30"/>
      <c r="J86" s="36">
        <f t="shared" ref="J86:J98" si="38">AVERAGE(E86:I86)</f>
        <v>4.956666666666667</v>
      </c>
      <c r="K86" s="29">
        <f t="shared" si="32"/>
        <v>3</v>
      </c>
      <c r="L86" s="29">
        <f t="shared" si="33"/>
        <v>0.70670597374956556</v>
      </c>
      <c r="M86" s="29">
        <f t="shared" si="34"/>
        <v>14.257686087751825</v>
      </c>
      <c r="N86" s="29" t="str">
        <f t="shared" si="35"/>
        <v>ОДНОРОДНЫЕ</v>
      </c>
      <c r="O86" s="30">
        <f t="shared" si="37"/>
        <v>148.70000000000002</v>
      </c>
    </row>
    <row r="87" spans="1:15" s="5" customFormat="1" ht="30" x14ac:dyDescent="0.25">
      <c r="A87" s="22">
        <v>67</v>
      </c>
      <c r="B87" s="37" t="s">
        <v>71</v>
      </c>
      <c r="C87" s="40" t="s">
        <v>25</v>
      </c>
      <c r="D87" s="40">
        <v>30</v>
      </c>
      <c r="E87" s="41">
        <v>46.99</v>
      </c>
      <c r="F87" s="41">
        <v>53</v>
      </c>
      <c r="G87" s="41">
        <v>56</v>
      </c>
      <c r="H87" s="30"/>
      <c r="I87" s="30"/>
      <c r="J87" s="36">
        <f t="shared" si="38"/>
        <v>51.99666666666667</v>
      </c>
      <c r="K87" s="29">
        <f t="shared" si="32"/>
        <v>3</v>
      </c>
      <c r="L87" s="29">
        <f t="shared" si="33"/>
        <v>4.5880315314231792</v>
      </c>
      <c r="M87" s="29">
        <f t="shared" si="34"/>
        <v>8.8237031824280638</v>
      </c>
      <c r="N87" s="29" t="str">
        <f t="shared" si="35"/>
        <v>ОДНОРОДНЫЕ</v>
      </c>
      <c r="O87" s="30">
        <f>D87*J87</f>
        <v>1559.9</v>
      </c>
    </row>
    <row r="88" spans="1:15" s="5" customFormat="1" ht="30" x14ac:dyDescent="0.25">
      <c r="A88" s="22">
        <v>68</v>
      </c>
      <c r="B88" s="39" t="s">
        <v>71</v>
      </c>
      <c r="C88" s="40" t="s">
        <v>25</v>
      </c>
      <c r="D88" s="40">
        <v>30</v>
      </c>
      <c r="E88" s="41">
        <v>71.06</v>
      </c>
      <c r="F88" s="41">
        <v>68.5</v>
      </c>
      <c r="G88" s="41">
        <v>69.7</v>
      </c>
      <c r="H88" s="30"/>
      <c r="I88" s="30"/>
      <c r="J88" s="36">
        <f t="shared" si="38"/>
        <v>69.75333333333333</v>
      </c>
      <c r="K88" s="29">
        <f t="shared" si="32"/>
        <v>3</v>
      </c>
      <c r="L88" s="29">
        <f t="shared" si="33"/>
        <v>1.2808330622424362</v>
      </c>
      <c r="M88" s="29">
        <f t="shared" si="34"/>
        <v>1.8362320494730522</v>
      </c>
      <c r="N88" s="29" t="str">
        <f t="shared" si="35"/>
        <v>ОДНОРОДНЫЕ</v>
      </c>
      <c r="O88" s="30">
        <f t="shared" ref="O88:O89" si="39">D88*J88</f>
        <v>2092.6</v>
      </c>
    </row>
    <row r="89" spans="1:15" s="5" customFormat="1" ht="15" customHeight="1" x14ac:dyDescent="0.25">
      <c r="A89" s="22">
        <v>69</v>
      </c>
      <c r="B89" s="39" t="s">
        <v>71</v>
      </c>
      <c r="C89" s="40" t="s">
        <v>25</v>
      </c>
      <c r="D89" s="40">
        <v>40</v>
      </c>
      <c r="E89" s="41">
        <v>61.25</v>
      </c>
      <c r="F89" s="41">
        <v>79.3</v>
      </c>
      <c r="G89" s="41">
        <v>82.1</v>
      </c>
      <c r="H89" s="30"/>
      <c r="I89" s="30"/>
      <c r="J89" s="36">
        <f t="shared" si="38"/>
        <v>74.216666666666669</v>
      </c>
      <c r="K89" s="29">
        <f t="shared" si="32"/>
        <v>3</v>
      </c>
      <c r="L89" s="29">
        <f t="shared" si="33"/>
        <v>11.316396658536364</v>
      </c>
      <c r="M89" s="29">
        <f t="shared" si="34"/>
        <v>15.247783505775473</v>
      </c>
      <c r="N89" s="29" t="str">
        <f t="shared" si="35"/>
        <v>ОДНОРОДНЫЕ</v>
      </c>
      <c r="O89" s="30">
        <f t="shared" si="39"/>
        <v>2968.666666666667</v>
      </c>
    </row>
    <row r="90" spans="1:15" s="5" customFormat="1" ht="30" x14ac:dyDescent="0.25">
      <c r="A90" s="22">
        <v>70</v>
      </c>
      <c r="B90" s="37" t="s">
        <v>76</v>
      </c>
      <c r="C90" s="40" t="s">
        <v>25</v>
      </c>
      <c r="D90" s="40">
        <v>30</v>
      </c>
      <c r="E90" s="41">
        <v>59.4</v>
      </c>
      <c r="F90" s="41">
        <v>64</v>
      </c>
      <c r="G90" s="41">
        <v>66</v>
      </c>
      <c r="H90" s="30"/>
      <c r="I90" s="30"/>
      <c r="J90" s="36">
        <f t="shared" si="38"/>
        <v>63.133333333333333</v>
      </c>
      <c r="K90" s="29">
        <f t="shared" si="32"/>
        <v>3</v>
      </c>
      <c r="L90" s="29">
        <f t="shared" si="33"/>
        <v>3.3842773723992154</v>
      </c>
      <c r="M90" s="29">
        <f t="shared" si="34"/>
        <v>5.3605238211180817</v>
      </c>
      <c r="N90" s="29" t="str">
        <f t="shared" si="35"/>
        <v>ОДНОРОДНЫЕ</v>
      </c>
      <c r="O90" s="30">
        <f>D90*J90</f>
        <v>1894</v>
      </c>
    </row>
    <row r="91" spans="1:15" s="5" customFormat="1" x14ac:dyDescent="0.25">
      <c r="A91" s="22">
        <v>71</v>
      </c>
      <c r="B91" s="37" t="s">
        <v>77</v>
      </c>
      <c r="C91" s="40" t="s">
        <v>25</v>
      </c>
      <c r="D91" s="40">
        <v>30</v>
      </c>
      <c r="E91" s="41">
        <v>6.92</v>
      </c>
      <c r="F91" s="41">
        <v>8.9</v>
      </c>
      <c r="G91" s="41">
        <v>9.8000000000000007</v>
      </c>
      <c r="H91" s="26"/>
      <c r="I91" s="26"/>
      <c r="J91" s="36">
        <f t="shared" si="38"/>
        <v>8.5400000000000009</v>
      </c>
      <c r="K91" s="27">
        <f t="shared" si="26"/>
        <v>3</v>
      </c>
      <c r="L91" s="27">
        <f t="shared" si="27"/>
        <v>1.4733634989370457</v>
      </c>
      <c r="M91" s="27">
        <f t="shared" si="28"/>
        <v>17.252499987553229</v>
      </c>
      <c r="N91" s="27" t="str">
        <f t="shared" si="29"/>
        <v>ОДНОРОДНЫЕ</v>
      </c>
      <c r="O91" s="26">
        <f t="shared" si="31"/>
        <v>256.20000000000005</v>
      </c>
    </row>
    <row r="92" spans="1:15" s="5" customFormat="1" ht="30" x14ac:dyDescent="0.25">
      <c r="A92" s="22">
        <v>72</v>
      </c>
      <c r="B92" s="37" t="s">
        <v>78</v>
      </c>
      <c r="C92" s="40" t="s">
        <v>25</v>
      </c>
      <c r="D92" s="40">
        <v>30</v>
      </c>
      <c r="E92" s="41">
        <v>65.680000000000007</v>
      </c>
      <c r="F92" s="41">
        <v>72.400000000000006</v>
      </c>
      <c r="G92" s="41">
        <v>77.400000000000006</v>
      </c>
      <c r="H92" s="26"/>
      <c r="I92" s="26"/>
      <c r="J92" s="36">
        <f t="shared" si="38"/>
        <v>71.826666666666668</v>
      </c>
      <c r="K92" s="27">
        <f t="shared" si="26"/>
        <v>3</v>
      </c>
      <c r="L92" s="27">
        <f t="shared" si="27"/>
        <v>5.8809976477918546</v>
      </c>
      <c r="M92" s="27">
        <f t="shared" si="28"/>
        <v>8.1877635712713772</v>
      </c>
      <c r="N92" s="27" t="str">
        <f t="shared" si="29"/>
        <v>ОДНОРОДНЫЕ</v>
      </c>
      <c r="O92" s="26">
        <f>D92*J92</f>
        <v>2154.8000000000002</v>
      </c>
    </row>
    <row r="93" spans="1:15" s="5" customFormat="1" x14ac:dyDescent="0.25">
      <c r="A93" s="22">
        <v>73</v>
      </c>
      <c r="B93" s="39" t="s">
        <v>72</v>
      </c>
      <c r="C93" s="40" t="s">
        <v>25</v>
      </c>
      <c r="D93" s="40">
        <v>40</v>
      </c>
      <c r="E93" s="41">
        <v>2.2000000000000002</v>
      </c>
      <c r="F93" s="41">
        <v>3.1</v>
      </c>
      <c r="G93" s="41">
        <v>2.9</v>
      </c>
      <c r="H93" s="24"/>
      <c r="I93" s="24"/>
      <c r="J93" s="36">
        <f t="shared" si="38"/>
        <v>2.7333333333333338</v>
      </c>
      <c r="K93" s="25">
        <f t="shared" ref="K93" si="40">COUNT(E93:I93)</f>
        <v>3</v>
      </c>
      <c r="L93" s="25">
        <f t="shared" ref="L93" si="41">STDEV(E93:I93)</f>
        <v>0.4725815626252583</v>
      </c>
      <c r="M93" s="25">
        <f t="shared" ref="M93" si="42">L93/J93*100</f>
        <v>17.289569364338714</v>
      </c>
      <c r="N93" s="25" t="str">
        <f t="shared" ref="N93" si="43">IF(M93&lt;33,"ОДНОРОДНЫЕ","НЕОДНОРОДНЫЕ")</f>
        <v>ОДНОРОДНЫЕ</v>
      </c>
      <c r="O93" s="24">
        <f t="shared" ref="O93" si="44">D93*J93</f>
        <v>109.33333333333336</v>
      </c>
    </row>
    <row r="94" spans="1:15" s="5" customFormat="1" x14ac:dyDescent="0.25">
      <c r="A94" s="22">
        <v>74</v>
      </c>
      <c r="B94" s="37" t="s">
        <v>79</v>
      </c>
      <c r="C94" s="40" t="s">
        <v>25</v>
      </c>
      <c r="D94" s="40">
        <v>3</v>
      </c>
      <c r="E94" s="41">
        <v>57.51</v>
      </c>
      <c r="F94" s="41">
        <v>60.4</v>
      </c>
      <c r="G94" s="41">
        <v>65.400000000000006</v>
      </c>
      <c r="H94" s="24"/>
      <c r="I94" s="24"/>
      <c r="J94" s="36">
        <f t="shared" si="38"/>
        <v>61.103333333333332</v>
      </c>
      <c r="K94" s="25">
        <f t="shared" ref="K94:K97" si="45">COUNT(E94:I94)</f>
        <v>3</v>
      </c>
      <c r="L94" s="25">
        <f t="shared" ref="L94:L97" si="46">STDEV(E94:I94)</f>
        <v>3.9917456498796819</v>
      </c>
      <c r="M94" s="25">
        <f t="shared" ref="M94:M97" si="47">L94/J94*100</f>
        <v>6.5327788716595085</v>
      </c>
      <c r="N94" s="25" t="str">
        <f t="shared" ref="N94:N97" si="48">IF(M94&lt;33,"ОДНОРОДНЫЕ","НЕОДНОРОДНЫЕ")</f>
        <v>ОДНОРОДНЫЕ</v>
      </c>
      <c r="O94" s="24">
        <f t="shared" ref="O94:O95" si="49">D94*J94</f>
        <v>183.31</v>
      </c>
    </row>
    <row r="95" spans="1:15" s="5" customFormat="1" ht="30" x14ac:dyDescent="0.25">
      <c r="A95" s="22">
        <v>75</v>
      </c>
      <c r="B95" s="39" t="s">
        <v>69</v>
      </c>
      <c r="C95" s="40" t="s">
        <v>25</v>
      </c>
      <c r="D95" s="40">
        <v>8</v>
      </c>
      <c r="E95" s="41">
        <v>34.65</v>
      </c>
      <c r="F95" s="41">
        <v>42.5</v>
      </c>
      <c r="G95" s="41">
        <v>48.9</v>
      </c>
      <c r="H95" s="24"/>
      <c r="I95" s="24"/>
      <c r="J95" s="36">
        <f t="shared" si="38"/>
        <v>42.016666666666673</v>
      </c>
      <c r="K95" s="25">
        <f t="shared" si="45"/>
        <v>3</v>
      </c>
      <c r="L95" s="25">
        <f t="shared" si="46"/>
        <v>7.1372847311378225</v>
      </c>
      <c r="M95" s="25">
        <f t="shared" si="47"/>
        <v>16.986794282755625</v>
      </c>
      <c r="N95" s="25" t="str">
        <f t="shared" si="48"/>
        <v>ОДНОРОДНЫЕ</v>
      </c>
      <c r="O95" s="24">
        <f t="shared" si="49"/>
        <v>336.13333333333338</v>
      </c>
    </row>
    <row r="96" spans="1:15" s="5" customFormat="1" x14ac:dyDescent="0.25">
      <c r="A96" s="22">
        <v>76</v>
      </c>
      <c r="B96" s="39" t="s">
        <v>73</v>
      </c>
      <c r="C96" s="40" t="s">
        <v>25</v>
      </c>
      <c r="D96" s="40">
        <v>1</v>
      </c>
      <c r="E96" s="41">
        <v>360.68</v>
      </c>
      <c r="F96" s="41">
        <v>420.3</v>
      </c>
      <c r="G96" s="41">
        <v>432.6</v>
      </c>
      <c r="H96" s="24"/>
      <c r="I96" s="24"/>
      <c r="J96" s="36">
        <f t="shared" si="38"/>
        <v>404.52666666666664</v>
      </c>
      <c r="K96" s="25">
        <f t="shared" si="45"/>
        <v>3</v>
      </c>
      <c r="L96" s="25">
        <f t="shared" si="46"/>
        <v>38.467130557572574</v>
      </c>
      <c r="M96" s="25">
        <f t="shared" si="47"/>
        <v>9.5091705262708448</v>
      </c>
      <c r="N96" s="25" t="str">
        <f t="shared" si="48"/>
        <v>ОДНОРОДНЫЕ</v>
      </c>
      <c r="O96" s="24">
        <f>D96*J96</f>
        <v>404.52666666666664</v>
      </c>
    </row>
    <row r="97" spans="1:17" s="5" customFormat="1" x14ac:dyDescent="0.25">
      <c r="A97" s="22">
        <v>77</v>
      </c>
      <c r="B97" s="39" t="s">
        <v>72</v>
      </c>
      <c r="C97" s="40" t="s">
        <v>25</v>
      </c>
      <c r="D97" s="40">
        <v>6</v>
      </c>
      <c r="E97" s="41">
        <v>13.12</v>
      </c>
      <c r="F97" s="41">
        <v>15.1</v>
      </c>
      <c r="G97" s="41">
        <v>15.7</v>
      </c>
      <c r="H97" s="30"/>
      <c r="I97" s="30"/>
      <c r="J97" s="36">
        <f t="shared" si="38"/>
        <v>14.64</v>
      </c>
      <c r="K97" s="29">
        <f t="shared" si="45"/>
        <v>3</v>
      </c>
      <c r="L97" s="29">
        <f t="shared" si="46"/>
        <v>1.3501111065390139</v>
      </c>
      <c r="M97" s="29">
        <f t="shared" si="47"/>
        <v>9.2220703998566513</v>
      </c>
      <c r="N97" s="29" t="str">
        <f t="shared" si="48"/>
        <v>ОДНОРОДНЫЕ</v>
      </c>
      <c r="O97" s="30">
        <f t="shared" ref="O97" si="50">D97*J97</f>
        <v>87.84</v>
      </c>
    </row>
    <row r="98" spans="1:17" s="5" customFormat="1" x14ac:dyDescent="0.25">
      <c r="A98" s="22">
        <v>78</v>
      </c>
      <c r="B98" s="37" t="s">
        <v>75</v>
      </c>
      <c r="C98" s="40" t="s">
        <v>25</v>
      </c>
      <c r="D98" s="40">
        <v>6</v>
      </c>
      <c r="E98" s="41">
        <v>1789.52</v>
      </c>
      <c r="F98" s="41">
        <v>2107</v>
      </c>
      <c r="G98" s="41">
        <v>3210</v>
      </c>
      <c r="H98" s="21"/>
      <c r="I98" s="21"/>
      <c r="J98" s="36">
        <f t="shared" si="38"/>
        <v>2368.84</v>
      </c>
      <c r="K98" s="20">
        <f t="shared" ref="K98" si="51">COUNT(E98:I98)</f>
        <v>3</v>
      </c>
      <c r="L98" s="20">
        <f t="shared" ref="L98" si="52">STDEV(E98:I98)</f>
        <v>745.56086056069091</v>
      </c>
      <c r="M98" s="20">
        <f t="shared" ref="M98" si="53">L98/J98*100</f>
        <v>31.473668992447397</v>
      </c>
      <c r="N98" s="20" t="str">
        <f t="shared" ref="N98" si="54">IF(M98&lt;33,"ОДНОРОДНЫЕ","НЕОДНОРОДНЫЕ")</f>
        <v>ОДНОРОДНЫЕ</v>
      </c>
      <c r="O98" s="21">
        <f t="shared" ref="O98" si="55">D98*J98</f>
        <v>14213.04</v>
      </c>
    </row>
    <row r="99" spans="1:17" s="5" customFormat="1" x14ac:dyDescent="0.25">
      <c r="A99" s="12"/>
      <c r="B99" s="16"/>
      <c r="C99" s="17"/>
      <c r="D99" s="23"/>
      <c r="E99" s="15">
        <f>SUMPRODUCT($D$21:$D$98,E21:E98)</f>
        <v>694422.65499999968</v>
      </c>
      <c r="F99" s="26">
        <f>SUMPRODUCT($D$21:$D$98,F21:F98)</f>
        <v>747791.68999999983</v>
      </c>
      <c r="G99" s="26">
        <f>SUMPRODUCT($D$21:$D$98,G21:G98)</f>
        <v>802019.94999999972</v>
      </c>
      <c r="H99" s="15"/>
      <c r="I99" s="15"/>
      <c r="J99" s="15"/>
      <c r="K99" s="12"/>
      <c r="L99" s="12"/>
      <c r="M99" s="12"/>
      <c r="N99" s="12"/>
      <c r="O99" s="15"/>
    </row>
    <row r="100" spans="1:17" s="6" customFormat="1" x14ac:dyDescent="0.25">
      <c r="A100" s="14"/>
      <c r="B100" s="14"/>
      <c r="C100" s="14"/>
      <c r="D100" s="14"/>
      <c r="E100" s="4"/>
      <c r="F100" s="4"/>
      <c r="G100" s="4"/>
      <c r="H100" s="4"/>
      <c r="I100" s="4"/>
      <c r="J100" s="4"/>
      <c r="K100" s="14"/>
      <c r="L100" s="14"/>
      <c r="M100" s="14"/>
      <c r="N100" s="14"/>
      <c r="O100" s="4"/>
    </row>
    <row r="101" spans="1:17" s="9" customFormat="1" x14ac:dyDescent="0.25">
      <c r="A101" s="45" t="s">
        <v>22</v>
      </c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Q101" s="31"/>
    </row>
    <row r="102" spans="1:17" s="9" customFormat="1" x14ac:dyDescent="0.25">
      <c r="A102" s="46" t="s">
        <v>21</v>
      </c>
      <c r="B102" s="46"/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</row>
    <row r="103" spans="1:17" s="9" customFormat="1" ht="15" customHeight="1" x14ac:dyDescent="0.25">
      <c r="A103" s="46"/>
      <c r="B103" s="46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</row>
    <row r="104" spans="1:17" s="9" customFormat="1" x14ac:dyDescent="0.25">
      <c r="A104" s="43" t="s">
        <v>88</v>
      </c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10"/>
      <c r="Q104" s="10"/>
    </row>
    <row r="107" spans="1:17" x14ac:dyDescent="0.25">
      <c r="N107" s="28"/>
    </row>
    <row r="108" spans="1:17" x14ac:dyDescent="0.25">
      <c r="M108" s="28"/>
    </row>
    <row r="110" spans="1:17" x14ac:dyDescent="0.25">
      <c r="N110" s="28"/>
    </row>
  </sheetData>
  <mergeCells count="17">
    <mergeCell ref="C19:D19"/>
    <mergeCell ref="A104:O104"/>
    <mergeCell ref="L13:M13"/>
    <mergeCell ref="B15:N15"/>
    <mergeCell ref="A101:O101"/>
    <mergeCell ref="A102:O102"/>
    <mergeCell ref="A103:O103"/>
    <mergeCell ref="O19:O20"/>
    <mergeCell ref="A18:B18"/>
    <mergeCell ref="C18:D18"/>
    <mergeCell ref="J19:J20"/>
    <mergeCell ref="K19:K20"/>
    <mergeCell ref="L19:L20"/>
    <mergeCell ref="M19:M20"/>
    <mergeCell ref="N19:N20"/>
    <mergeCell ref="A19:A20"/>
    <mergeCell ref="B19:B20"/>
  </mergeCells>
  <conditionalFormatting sqref="N98:N99">
    <cfRule type="containsText" dxfId="227" priority="232" operator="containsText" text="НЕ">
      <formula>NOT(ISERROR(SEARCH("НЕ",N98)))</formula>
    </cfRule>
    <cfRule type="containsText" dxfId="226" priority="233" operator="containsText" text="ОДНОРОДНЫЕ">
      <formula>NOT(ISERROR(SEARCH("ОДНОРОДНЫЕ",N98)))</formula>
    </cfRule>
    <cfRule type="containsText" dxfId="225" priority="234" operator="containsText" text="НЕОДНОРОДНЫЕ">
      <formula>NOT(ISERROR(SEARCH("НЕОДНОРОДНЫЕ",N98)))</formula>
    </cfRule>
  </conditionalFormatting>
  <conditionalFormatting sqref="N98:N99">
    <cfRule type="containsText" dxfId="224" priority="229" operator="containsText" text="НЕОДНОРОДНЫЕ">
      <formula>NOT(ISERROR(SEARCH("НЕОДНОРОДНЫЕ",N98)))</formula>
    </cfRule>
    <cfRule type="containsText" dxfId="223" priority="230" operator="containsText" text="ОДНОРОДНЫЕ">
      <formula>NOT(ISERROR(SEARCH("ОДНОРОДНЫЕ",N98)))</formula>
    </cfRule>
    <cfRule type="containsText" dxfId="222" priority="231" operator="containsText" text="НЕОДНОРОДНЫЕ">
      <formula>NOT(ISERROR(SEARCH("НЕОДНОРОДНЫЕ",N98)))</formula>
    </cfRule>
  </conditionalFormatting>
  <conditionalFormatting sqref="N94:N96">
    <cfRule type="containsText" dxfId="221" priority="220" operator="containsText" text="НЕ">
      <formula>NOT(ISERROR(SEARCH("НЕ",N94)))</formula>
    </cfRule>
    <cfRule type="containsText" dxfId="220" priority="221" operator="containsText" text="ОДНОРОДНЫЕ">
      <formula>NOT(ISERROR(SEARCH("ОДНОРОДНЫЕ",N94)))</formula>
    </cfRule>
    <cfRule type="containsText" dxfId="219" priority="222" operator="containsText" text="НЕОДНОРОДНЫЕ">
      <formula>NOT(ISERROR(SEARCH("НЕОДНОРОДНЫЕ",N94)))</formula>
    </cfRule>
  </conditionalFormatting>
  <conditionalFormatting sqref="N94:N96">
    <cfRule type="containsText" dxfId="218" priority="217" operator="containsText" text="НЕОДНОРОДНЫЕ">
      <formula>NOT(ISERROR(SEARCH("НЕОДНОРОДНЫЕ",N94)))</formula>
    </cfRule>
    <cfRule type="containsText" dxfId="217" priority="218" operator="containsText" text="ОДНОРОДНЫЕ">
      <formula>NOT(ISERROR(SEARCH("ОДНОРОДНЫЕ",N94)))</formula>
    </cfRule>
    <cfRule type="containsText" dxfId="216" priority="219" operator="containsText" text="НЕОДНОРОДНЫЕ">
      <formula>NOT(ISERROR(SEARCH("НЕОДНОРОДНЫЕ",N94)))</formula>
    </cfRule>
  </conditionalFormatting>
  <conditionalFormatting sqref="N93">
    <cfRule type="containsText" dxfId="215" priority="214" operator="containsText" text="НЕ">
      <formula>NOT(ISERROR(SEARCH("НЕ",N93)))</formula>
    </cfRule>
    <cfRule type="containsText" dxfId="214" priority="215" operator="containsText" text="ОДНОРОДНЫЕ">
      <formula>NOT(ISERROR(SEARCH("ОДНОРОДНЫЕ",N93)))</formula>
    </cfRule>
    <cfRule type="containsText" dxfId="213" priority="216" operator="containsText" text="НЕОДНОРОДНЫЕ">
      <formula>NOT(ISERROR(SEARCH("НЕОДНОРОДНЫЕ",N93)))</formula>
    </cfRule>
  </conditionalFormatting>
  <conditionalFormatting sqref="N93">
    <cfRule type="containsText" dxfId="212" priority="211" operator="containsText" text="НЕОДНОРОДНЫЕ">
      <formula>NOT(ISERROR(SEARCH("НЕОДНОРОДНЫЕ",N93)))</formula>
    </cfRule>
    <cfRule type="containsText" dxfId="211" priority="212" operator="containsText" text="ОДНОРОДНЫЕ">
      <formula>NOT(ISERROR(SEARCH("ОДНОРОДНЫЕ",N93)))</formula>
    </cfRule>
    <cfRule type="containsText" dxfId="210" priority="213" operator="containsText" text="НЕОДНОРОДНЫЕ">
      <formula>NOT(ISERROR(SEARCH("НЕОДНОРОДНЫЕ",N93)))</formula>
    </cfRule>
  </conditionalFormatting>
  <conditionalFormatting sqref="N81 N91:N92">
    <cfRule type="containsText" dxfId="209" priority="208" operator="containsText" text="НЕ">
      <formula>NOT(ISERROR(SEARCH("НЕ",N81)))</formula>
    </cfRule>
    <cfRule type="containsText" dxfId="208" priority="209" operator="containsText" text="ОДНОРОДНЫЕ">
      <formula>NOT(ISERROR(SEARCH("ОДНОРОДНЫЕ",N81)))</formula>
    </cfRule>
    <cfRule type="containsText" dxfId="207" priority="210" operator="containsText" text="НЕОДНОРОДНЫЕ">
      <formula>NOT(ISERROR(SEARCH("НЕОДНОРОДНЫЕ",N81)))</formula>
    </cfRule>
  </conditionalFormatting>
  <conditionalFormatting sqref="N81 N91:N92">
    <cfRule type="containsText" dxfId="206" priority="205" operator="containsText" text="НЕОДНОРОДНЫЕ">
      <formula>NOT(ISERROR(SEARCH("НЕОДНОРОДНЫЕ",N81)))</formula>
    </cfRule>
    <cfRule type="containsText" dxfId="205" priority="206" operator="containsText" text="ОДНОРОДНЫЕ">
      <formula>NOT(ISERROR(SEARCH("ОДНОРОДНЫЕ",N81)))</formula>
    </cfRule>
    <cfRule type="containsText" dxfId="204" priority="207" operator="containsText" text="НЕОДНОРОДНЫЕ">
      <formula>NOT(ISERROR(SEARCH("НЕОДНОРОДНЫЕ",N81)))</formula>
    </cfRule>
  </conditionalFormatting>
  <conditionalFormatting sqref="N78:N80">
    <cfRule type="containsText" dxfId="203" priority="202" operator="containsText" text="НЕ">
      <formula>NOT(ISERROR(SEARCH("НЕ",N78)))</formula>
    </cfRule>
    <cfRule type="containsText" dxfId="202" priority="203" operator="containsText" text="ОДНОРОДНЫЕ">
      <formula>NOT(ISERROR(SEARCH("ОДНОРОДНЫЕ",N78)))</formula>
    </cfRule>
    <cfRule type="containsText" dxfId="201" priority="204" operator="containsText" text="НЕОДНОРОДНЫЕ">
      <formula>NOT(ISERROR(SEARCH("НЕОДНОРОДНЫЕ",N78)))</formula>
    </cfRule>
  </conditionalFormatting>
  <conditionalFormatting sqref="N78:N80">
    <cfRule type="containsText" dxfId="200" priority="199" operator="containsText" text="НЕОДНОРОДНЫЕ">
      <formula>NOT(ISERROR(SEARCH("НЕОДНОРОДНЫЕ",N78)))</formula>
    </cfRule>
    <cfRule type="containsText" dxfId="199" priority="200" operator="containsText" text="ОДНОРОДНЫЕ">
      <formula>NOT(ISERROR(SEARCH("ОДНОРОДНЫЕ",N78)))</formula>
    </cfRule>
    <cfRule type="containsText" dxfId="198" priority="201" operator="containsText" text="НЕОДНОРОДНЫЕ">
      <formula>NOT(ISERROR(SEARCH("НЕОДНОРОДНЫЕ",N78)))</formula>
    </cfRule>
  </conditionalFormatting>
  <conditionalFormatting sqref="N77">
    <cfRule type="containsText" dxfId="197" priority="196" operator="containsText" text="НЕ">
      <formula>NOT(ISERROR(SEARCH("НЕ",N77)))</formula>
    </cfRule>
    <cfRule type="containsText" dxfId="196" priority="197" operator="containsText" text="ОДНОРОДНЫЕ">
      <formula>NOT(ISERROR(SEARCH("ОДНОРОДНЫЕ",N77)))</formula>
    </cfRule>
    <cfRule type="containsText" dxfId="195" priority="198" operator="containsText" text="НЕОДНОРОДНЫЕ">
      <formula>NOT(ISERROR(SEARCH("НЕОДНОРОДНЫЕ",N77)))</formula>
    </cfRule>
  </conditionalFormatting>
  <conditionalFormatting sqref="N77">
    <cfRule type="containsText" dxfId="194" priority="193" operator="containsText" text="НЕОДНОРОДНЫЕ">
      <formula>NOT(ISERROR(SEARCH("НЕОДНОРОДНЫЕ",N77)))</formula>
    </cfRule>
    <cfRule type="containsText" dxfId="193" priority="194" operator="containsText" text="ОДНОРОДНЫЕ">
      <formula>NOT(ISERROR(SEARCH("ОДНОРОДНЫЕ",N77)))</formula>
    </cfRule>
    <cfRule type="containsText" dxfId="192" priority="195" operator="containsText" text="НЕОДНОРОДНЫЕ">
      <formula>NOT(ISERROR(SEARCH("НЕОДНОРОДНЫЕ",N77)))</formula>
    </cfRule>
  </conditionalFormatting>
  <conditionalFormatting sqref="N56:N58">
    <cfRule type="containsText" dxfId="191" priority="190" operator="containsText" text="НЕ">
      <formula>NOT(ISERROR(SEARCH("НЕ",N56)))</formula>
    </cfRule>
    <cfRule type="containsText" dxfId="190" priority="191" operator="containsText" text="ОДНОРОДНЫЕ">
      <formula>NOT(ISERROR(SEARCH("ОДНОРОДНЫЕ",N56)))</formula>
    </cfRule>
    <cfRule type="containsText" dxfId="189" priority="192" operator="containsText" text="НЕОДНОРОДНЫЕ">
      <formula>NOT(ISERROR(SEARCH("НЕОДНОРОДНЫЕ",N56)))</formula>
    </cfRule>
  </conditionalFormatting>
  <conditionalFormatting sqref="N56:N58">
    <cfRule type="containsText" dxfId="188" priority="187" operator="containsText" text="НЕОДНОРОДНЫЕ">
      <formula>NOT(ISERROR(SEARCH("НЕОДНОРОДНЫЕ",N56)))</formula>
    </cfRule>
    <cfRule type="containsText" dxfId="187" priority="188" operator="containsText" text="ОДНОРОДНЫЕ">
      <formula>NOT(ISERROR(SEARCH("ОДНОРОДНЫЕ",N56)))</formula>
    </cfRule>
    <cfRule type="containsText" dxfId="186" priority="189" operator="containsText" text="НЕОДНОРОДНЫЕ">
      <formula>NOT(ISERROR(SEARCH("НЕОДНОРОДНЫЕ",N56)))</formula>
    </cfRule>
  </conditionalFormatting>
  <conditionalFormatting sqref="N53:N55">
    <cfRule type="containsText" dxfId="185" priority="184" operator="containsText" text="НЕ">
      <formula>NOT(ISERROR(SEARCH("НЕ",N53)))</formula>
    </cfRule>
    <cfRule type="containsText" dxfId="184" priority="185" operator="containsText" text="ОДНОРОДНЫЕ">
      <formula>NOT(ISERROR(SEARCH("ОДНОРОДНЫЕ",N53)))</formula>
    </cfRule>
    <cfRule type="containsText" dxfId="183" priority="186" operator="containsText" text="НЕОДНОРОДНЫЕ">
      <formula>NOT(ISERROR(SEARCH("НЕОДНОРОДНЫЕ",N53)))</formula>
    </cfRule>
  </conditionalFormatting>
  <conditionalFormatting sqref="N53:N55">
    <cfRule type="containsText" dxfId="182" priority="181" operator="containsText" text="НЕОДНОРОДНЫЕ">
      <formula>NOT(ISERROR(SEARCH("НЕОДНОРОДНЫЕ",N53)))</formula>
    </cfRule>
    <cfRule type="containsText" dxfId="181" priority="182" operator="containsText" text="ОДНОРОДНЫЕ">
      <formula>NOT(ISERROR(SEARCH("ОДНОРОДНЫЕ",N53)))</formula>
    </cfRule>
    <cfRule type="containsText" dxfId="180" priority="183" operator="containsText" text="НЕОДНОРОДНЫЕ">
      <formula>NOT(ISERROR(SEARCH("НЕОДНОРОДНЫЕ",N53)))</formula>
    </cfRule>
  </conditionalFormatting>
  <conditionalFormatting sqref="N52">
    <cfRule type="containsText" dxfId="179" priority="178" operator="containsText" text="НЕ">
      <formula>NOT(ISERROR(SEARCH("НЕ",N52)))</formula>
    </cfRule>
    <cfRule type="containsText" dxfId="178" priority="179" operator="containsText" text="ОДНОРОДНЫЕ">
      <formula>NOT(ISERROR(SEARCH("ОДНОРОДНЫЕ",N52)))</formula>
    </cfRule>
    <cfRule type="containsText" dxfId="177" priority="180" operator="containsText" text="НЕОДНОРОДНЫЕ">
      <formula>NOT(ISERROR(SEARCH("НЕОДНОРОДНЫЕ",N52)))</formula>
    </cfRule>
  </conditionalFormatting>
  <conditionalFormatting sqref="N52">
    <cfRule type="containsText" dxfId="176" priority="175" operator="containsText" text="НЕОДНОРОДНЫЕ">
      <formula>NOT(ISERROR(SEARCH("НЕОДНОРОДНЫЕ",N52)))</formula>
    </cfRule>
    <cfRule type="containsText" dxfId="175" priority="176" operator="containsText" text="ОДНОРОДНЫЕ">
      <formula>NOT(ISERROR(SEARCH("ОДНОРОДНЫЕ",N52)))</formula>
    </cfRule>
    <cfRule type="containsText" dxfId="174" priority="177" operator="containsText" text="НЕОДНОРОДНЫЕ">
      <formula>NOT(ISERROR(SEARCH("НЕОДНОРОДНЫЕ",N52)))</formula>
    </cfRule>
  </conditionalFormatting>
  <conditionalFormatting sqref="N21">
    <cfRule type="containsText" dxfId="173" priority="172" operator="containsText" text="НЕ">
      <formula>NOT(ISERROR(SEARCH("НЕ",N21)))</formula>
    </cfRule>
    <cfRule type="containsText" dxfId="172" priority="173" operator="containsText" text="ОДНОРОДНЫЕ">
      <formula>NOT(ISERROR(SEARCH("ОДНОРОДНЫЕ",N21)))</formula>
    </cfRule>
    <cfRule type="containsText" dxfId="171" priority="174" operator="containsText" text="НЕОДНОРОДНЫЕ">
      <formula>NOT(ISERROR(SEARCH("НЕОДНОРОДНЫЕ",N21)))</formula>
    </cfRule>
  </conditionalFormatting>
  <conditionalFormatting sqref="N21">
    <cfRule type="containsText" dxfId="170" priority="169" operator="containsText" text="НЕОДНОРОДНЫЕ">
      <formula>NOT(ISERROR(SEARCH("НЕОДНОРОДНЫЕ",N21)))</formula>
    </cfRule>
    <cfRule type="containsText" dxfId="169" priority="170" operator="containsText" text="ОДНОРОДНЫЕ">
      <formula>NOT(ISERROR(SEARCH("ОДНОРОДНЫЕ",N21)))</formula>
    </cfRule>
    <cfRule type="containsText" dxfId="168" priority="171" operator="containsText" text="НЕОДНОРОДНЫЕ">
      <formula>NOT(ISERROR(SEARCH("НЕОДНОРОДНЫЕ",N21)))</formula>
    </cfRule>
  </conditionalFormatting>
  <conditionalFormatting sqref="N88:N90">
    <cfRule type="containsText" dxfId="167" priority="166" operator="containsText" text="НЕ">
      <formula>NOT(ISERROR(SEARCH("НЕ",N88)))</formula>
    </cfRule>
    <cfRule type="containsText" dxfId="166" priority="167" operator="containsText" text="ОДНОРОДНЫЕ">
      <formula>NOT(ISERROR(SEARCH("ОДНОРОДНЫЕ",N88)))</formula>
    </cfRule>
    <cfRule type="containsText" dxfId="165" priority="168" operator="containsText" text="НЕОДНОРОДНЫЕ">
      <formula>NOT(ISERROR(SEARCH("НЕОДНОРОДНЫЕ",N88)))</formula>
    </cfRule>
  </conditionalFormatting>
  <conditionalFormatting sqref="N88:N90">
    <cfRule type="containsText" dxfId="164" priority="163" operator="containsText" text="НЕОДНОРОДНЫЕ">
      <formula>NOT(ISERROR(SEARCH("НЕОДНОРОДНЫЕ",N88)))</formula>
    </cfRule>
    <cfRule type="containsText" dxfId="163" priority="164" operator="containsText" text="ОДНОРОДНЫЕ">
      <formula>NOT(ISERROR(SEARCH("ОДНОРОДНЫЕ",N88)))</formula>
    </cfRule>
    <cfRule type="containsText" dxfId="162" priority="165" operator="containsText" text="НЕОДНОРОДНЫЕ">
      <formula>NOT(ISERROR(SEARCH("НЕОДНОРОДНЫЕ",N88)))</formula>
    </cfRule>
  </conditionalFormatting>
  <conditionalFormatting sqref="N85:N87">
    <cfRule type="containsText" dxfId="161" priority="160" operator="containsText" text="НЕ">
      <formula>NOT(ISERROR(SEARCH("НЕ",N85)))</formula>
    </cfRule>
    <cfRule type="containsText" dxfId="160" priority="161" operator="containsText" text="ОДНОРОДНЫЕ">
      <formula>NOT(ISERROR(SEARCH("ОДНОРОДНЫЕ",N85)))</formula>
    </cfRule>
    <cfRule type="containsText" dxfId="159" priority="162" operator="containsText" text="НЕОДНОРОДНЫЕ">
      <formula>NOT(ISERROR(SEARCH("НЕОДНОРОДНЫЕ",N85)))</formula>
    </cfRule>
  </conditionalFormatting>
  <conditionalFormatting sqref="N85:N87">
    <cfRule type="containsText" dxfId="158" priority="157" operator="containsText" text="НЕОДНОРОДНЫЕ">
      <formula>NOT(ISERROR(SEARCH("НЕОДНОРОДНЫЕ",N85)))</formula>
    </cfRule>
    <cfRule type="containsText" dxfId="157" priority="158" operator="containsText" text="ОДНОРОДНЫЕ">
      <formula>NOT(ISERROR(SEARCH("ОДНОРОДНЫЕ",N85)))</formula>
    </cfRule>
    <cfRule type="containsText" dxfId="156" priority="159" operator="containsText" text="НЕОДНОРОДНЫЕ">
      <formula>NOT(ISERROR(SEARCH("НЕОДНОРОДНЫЕ",N85)))</formula>
    </cfRule>
  </conditionalFormatting>
  <conditionalFormatting sqref="N84">
    <cfRule type="containsText" dxfId="155" priority="154" operator="containsText" text="НЕ">
      <formula>NOT(ISERROR(SEARCH("НЕ",N84)))</formula>
    </cfRule>
    <cfRule type="containsText" dxfId="154" priority="155" operator="containsText" text="ОДНОРОДНЫЕ">
      <formula>NOT(ISERROR(SEARCH("ОДНОРОДНЫЕ",N84)))</formula>
    </cfRule>
    <cfRule type="containsText" dxfId="153" priority="156" operator="containsText" text="НЕОДНОРОДНЫЕ">
      <formula>NOT(ISERROR(SEARCH("НЕОДНОРОДНЫЕ",N84)))</formula>
    </cfRule>
  </conditionalFormatting>
  <conditionalFormatting sqref="N84">
    <cfRule type="containsText" dxfId="152" priority="151" operator="containsText" text="НЕОДНОРОДНЫЕ">
      <formula>NOT(ISERROR(SEARCH("НЕОДНОРОДНЫЕ",N84)))</formula>
    </cfRule>
    <cfRule type="containsText" dxfId="151" priority="152" operator="containsText" text="ОДНОРОДНЫЕ">
      <formula>NOT(ISERROR(SEARCH("ОДНОРОДНЫЕ",N84)))</formula>
    </cfRule>
    <cfRule type="containsText" dxfId="150" priority="153" operator="containsText" text="НЕОДНОРОДНЫЕ">
      <formula>NOT(ISERROR(SEARCH("НЕОДНОРОДНЫЕ",N84)))</formula>
    </cfRule>
  </conditionalFormatting>
  <conditionalFormatting sqref="N82:N83">
    <cfRule type="containsText" dxfId="149" priority="148" operator="containsText" text="НЕ">
      <formula>NOT(ISERROR(SEARCH("НЕ",N82)))</formula>
    </cfRule>
    <cfRule type="containsText" dxfId="148" priority="149" operator="containsText" text="ОДНОРОДНЫЕ">
      <formula>NOT(ISERROR(SEARCH("ОДНОРОДНЫЕ",N82)))</formula>
    </cfRule>
    <cfRule type="containsText" dxfId="147" priority="150" operator="containsText" text="НЕОДНОРОДНЫЕ">
      <formula>NOT(ISERROR(SEARCH("НЕОДНОРОДНЫЕ",N82)))</formula>
    </cfRule>
  </conditionalFormatting>
  <conditionalFormatting sqref="N82:N83">
    <cfRule type="containsText" dxfId="146" priority="145" operator="containsText" text="НЕОДНОРОДНЫЕ">
      <formula>NOT(ISERROR(SEARCH("НЕОДНОРОДНЫЕ",N82)))</formula>
    </cfRule>
    <cfRule type="containsText" dxfId="145" priority="146" operator="containsText" text="ОДНОРОДНЫЕ">
      <formula>NOT(ISERROR(SEARCH("ОДНОРОДНЫЕ",N82)))</formula>
    </cfRule>
    <cfRule type="containsText" dxfId="144" priority="147" operator="containsText" text="НЕОДНОРОДНЫЕ">
      <formula>NOT(ISERROR(SEARCH("НЕОДНОРОДНЫЕ",N82)))</formula>
    </cfRule>
  </conditionalFormatting>
  <conditionalFormatting sqref="N97">
    <cfRule type="containsText" dxfId="143" priority="142" operator="containsText" text="НЕ">
      <formula>NOT(ISERROR(SEARCH("НЕ",N97)))</formula>
    </cfRule>
    <cfRule type="containsText" dxfId="142" priority="143" operator="containsText" text="ОДНОРОДНЫЕ">
      <formula>NOT(ISERROR(SEARCH("ОДНОРОДНЫЕ",N97)))</formula>
    </cfRule>
    <cfRule type="containsText" dxfId="141" priority="144" operator="containsText" text="НЕОДНОРОДНЫЕ">
      <formula>NOT(ISERROR(SEARCH("НЕОДНОРОДНЫЕ",N97)))</formula>
    </cfRule>
  </conditionalFormatting>
  <conditionalFormatting sqref="N97">
    <cfRule type="containsText" dxfId="140" priority="139" operator="containsText" text="НЕОДНОРОДНЫЕ">
      <formula>NOT(ISERROR(SEARCH("НЕОДНОРОДНЫЕ",N97)))</formula>
    </cfRule>
    <cfRule type="containsText" dxfId="139" priority="140" operator="containsText" text="ОДНОРОДНЫЕ">
      <formula>NOT(ISERROR(SEARCH("ОДНОРОДНЫЕ",N97)))</formula>
    </cfRule>
    <cfRule type="containsText" dxfId="138" priority="141" operator="containsText" text="НЕОДНОРОДНЫЕ">
      <formula>NOT(ISERROR(SEARCH("НЕОДНОРОДНЫЕ",N97)))</formula>
    </cfRule>
  </conditionalFormatting>
  <conditionalFormatting sqref="N50:N51">
    <cfRule type="containsText" dxfId="137" priority="136" operator="containsText" text="НЕ">
      <formula>NOT(ISERROR(SEARCH("НЕ",N50)))</formula>
    </cfRule>
    <cfRule type="containsText" dxfId="136" priority="137" operator="containsText" text="ОДНОРОДНЫЕ">
      <formula>NOT(ISERROR(SEARCH("ОДНОРОДНЫЕ",N50)))</formula>
    </cfRule>
    <cfRule type="containsText" dxfId="135" priority="138" operator="containsText" text="НЕОДНОРОДНЫЕ">
      <formula>NOT(ISERROR(SEARCH("НЕОДНОРОДНЫЕ",N50)))</formula>
    </cfRule>
  </conditionalFormatting>
  <conditionalFormatting sqref="N50:N51">
    <cfRule type="containsText" dxfId="134" priority="133" operator="containsText" text="НЕОДНОРОДНЫЕ">
      <formula>NOT(ISERROR(SEARCH("НЕОДНОРОДНЫЕ",N50)))</formula>
    </cfRule>
    <cfRule type="containsText" dxfId="133" priority="134" operator="containsText" text="ОДНОРОДНЫЕ">
      <formula>NOT(ISERROR(SEARCH("ОДНОРОДНЫЕ",N50)))</formula>
    </cfRule>
    <cfRule type="containsText" dxfId="132" priority="135" operator="containsText" text="НЕОДНОРОДНЫЕ">
      <formula>NOT(ISERROR(SEARCH("НЕОДНОРОДНЫЕ",N50)))</formula>
    </cfRule>
  </conditionalFormatting>
  <conditionalFormatting sqref="N46:N48">
    <cfRule type="containsText" dxfId="131" priority="130" operator="containsText" text="НЕ">
      <formula>NOT(ISERROR(SEARCH("НЕ",N46)))</formula>
    </cfRule>
    <cfRule type="containsText" dxfId="130" priority="131" operator="containsText" text="ОДНОРОДНЫЕ">
      <formula>NOT(ISERROR(SEARCH("ОДНОРОДНЫЕ",N46)))</formula>
    </cfRule>
    <cfRule type="containsText" dxfId="129" priority="132" operator="containsText" text="НЕОДНОРОДНЫЕ">
      <formula>NOT(ISERROR(SEARCH("НЕОДНОРОДНЫЕ",N46)))</formula>
    </cfRule>
  </conditionalFormatting>
  <conditionalFormatting sqref="N46:N48">
    <cfRule type="containsText" dxfId="128" priority="127" operator="containsText" text="НЕОДНОРОДНЫЕ">
      <formula>NOT(ISERROR(SEARCH("НЕОДНОРОДНЫЕ",N46)))</formula>
    </cfRule>
    <cfRule type="containsText" dxfId="127" priority="128" operator="containsText" text="ОДНОРОДНЫЕ">
      <formula>NOT(ISERROR(SEARCH("ОДНОРОДНЫЕ",N46)))</formula>
    </cfRule>
    <cfRule type="containsText" dxfId="126" priority="129" operator="containsText" text="НЕОДНОРОДНЫЕ">
      <formula>NOT(ISERROR(SEARCH("НЕОДНОРОДНЫЕ",N46)))</formula>
    </cfRule>
  </conditionalFormatting>
  <conditionalFormatting sqref="N45">
    <cfRule type="containsText" dxfId="125" priority="124" operator="containsText" text="НЕ">
      <formula>NOT(ISERROR(SEARCH("НЕ",N45)))</formula>
    </cfRule>
    <cfRule type="containsText" dxfId="124" priority="125" operator="containsText" text="ОДНОРОДНЫЕ">
      <formula>NOT(ISERROR(SEARCH("ОДНОРОДНЫЕ",N45)))</formula>
    </cfRule>
    <cfRule type="containsText" dxfId="123" priority="126" operator="containsText" text="НЕОДНОРОДНЫЕ">
      <formula>NOT(ISERROR(SEARCH("НЕОДНОРОДНЫЕ",N45)))</formula>
    </cfRule>
  </conditionalFormatting>
  <conditionalFormatting sqref="N45">
    <cfRule type="containsText" dxfId="122" priority="121" operator="containsText" text="НЕОДНОРОДНЫЕ">
      <formula>NOT(ISERROR(SEARCH("НЕОДНОРОДНЫЕ",N45)))</formula>
    </cfRule>
    <cfRule type="containsText" dxfId="121" priority="122" operator="containsText" text="ОДНОРОДНЫЕ">
      <formula>NOT(ISERROR(SEARCH("ОДНОРОДНЫЕ",N45)))</formula>
    </cfRule>
    <cfRule type="containsText" dxfId="120" priority="123" operator="containsText" text="НЕОДНОРОДНЫЕ">
      <formula>NOT(ISERROR(SEARCH("НЕОДНОРОДНЫЕ",N45)))</formula>
    </cfRule>
  </conditionalFormatting>
  <conditionalFormatting sqref="N33 N43:N44">
    <cfRule type="containsText" dxfId="119" priority="118" operator="containsText" text="НЕ">
      <formula>NOT(ISERROR(SEARCH("НЕ",N33)))</formula>
    </cfRule>
    <cfRule type="containsText" dxfId="118" priority="119" operator="containsText" text="ОДНОРОДНЫЕ">
      <formula>NOT(ISERROR(SEARCH("ОДНОРОДНЫЕ",N33)))</formula>
    </cfRule>
    <cfRule type="containsText" dxfId="117" priority="120" operator="containsText" text="НЕОДНОРОДНЫЕ">
      <formula>NOT(ISERROR(SEARCH("НЕОДНОРОДНЫЕ",N33)))</formula>
    </cfRule>
  </conditionalFormatting>
  <conditionalFormatting sqref="N33 N43:N44">
    <cfRule type="containsText" dxfId="116" priority="115" operator="containsText" text="НЕОДНОРОДНЫЕ">
      <formula>NOT(ISERROR(SEARCH("НЕОДНОРОДНЫЕ",N33)))</formula>
    </cfRule>
    <cfRule type="containsText" dxfId="115" priority="116" operator="containsText" text="ОДНОРОДНЫЕ">
      <formula>NOT(ISERROR(SEARCH("ОДНОРОДНЫЕ",N33)))</formula>
    </cfRule>
    <cfRule type="containsText" dxfId="114" priority="117" operator="containsText" text="НЕОДНОРОДНЫЕ">
      <formula>NOT(ISERROR(SEARCH("НЕОДНОРОДНЫЕ",N33)))</formula>
    </cfRule>
  </conditionalFormatting>
  <conditionalFormatting sqref="N30:N32">
    <cfRule type="containsText" dxfId="113" priority="112" operator="containsText" text="НЕ">
      <formula>NOT(ISERROR(SEARCH("НЕ",N30)))</formula>
    </cfRule>
    <cfRule type="containsText" dxfId="112" priority="113" operator="containsText" text="ОДНОРОДНЫЕ">
      <formula>NOT(ISERROR(SEARCH("ОДНОРОДНЫЕ",N30)))</formula>
    </cfRule>
    <cfRule type="containsText" dxfId="111" priority="114" operator="containsText" text="НЕОДНОРОДНЫЕ">
      <formula>NOT(ISERROR(SEARCH("НЕОДНОРОДНЫЕ",N30)))</formula>
    </cfRule>
  </conditionalFormatting>
  <conditionalFormatting sqref="N30:N32">
    <cfRule type="containsText" dxfId="110" priority="109" operator="containsText" text="НЕОДНОРОДНЫЕ">
      <formula>NOT(ISERROR(SEARCH("НЕОДНОРОДНЫЕ",N30)))</formula>
    </cfRule>
    <cfRule type="containsText" dxfId="109" priority="110" operator="containsText" text="ОДНОРОДНЫЕ">
      <formula>NOT(ISERROR(SEARCH("ОДНОРОДНЫЕ",N30)))</formula>
    </cfRule>
    <cfRule type="containsText" dxfId="108" priority="111" operator="containsText" text="НЕОДНОРОДНЫЕ">
      <formula>NOT(ISERROR(SEARCH("НЕОДНОРОДНЫЕ",N30)))</formula>
    </cfRule>
  </conditionalFormatting>
  <conditionalFormatting sqref="N29">
    <cfRule type="containsText" dxfId="107" priority="106" operator="containsText" text="НЕ">
      <formula>NOT(ISERROR(SEARCH("НЕ",N29)))</formula>
    </cfRule>
    <cfRule type="containsText" dxfId="106" priority="107" operator="containsText" text="ОДНОРОДНЫЕ">
      <formula>NOT(ISERROR(SEARCH("ОДНОРОДНЫЕ",N29)))</formula>
    </cfRule>
    <cfRule type="containsText" dxfId="105" priority="108" operator="containsText" text="НЕОДНОРОДНЫЕ">
      <formula>NOT(ISERROR(SEARCH("НЕОДНОРОДНЫЕ",N29)))</formula>
    </cfRule>
  </conditionalFormatting>
  <conditionalFormatting sqref="N29">
    <cfRule type="containsText" dxfId="104" priority="103" operator="containsText" text="НЕОДНОРОДНЫЕ">
      <formula>NOT(ISERROR(SEARCH("НЕОДНОРОДНЫЕ",N29)))</formula>
    </cfRule>
    <cfRule type="containsText" dxfId="103" priority="104" operator="containsText" text="ОДНОРОДНЫЕ">
      <formula>NOT(ISERROR(SEARCH("ОДНОРОДНЫЕ",N29)))</formula>
    </cfRule>
    <cfRule type="containsText" dxfId="102" priority="105" operator="containsText" text="НЕОДНОРОДНЫЕ">
      <formula>NOT(ISERROR(SEARCH("НЕОДНОРОДНЫЕ",N29)))</formula>
    </cfRule>
  </conditionalFormatting>
  <conditionalFormatting sqref="N26:N28">
    <cfRule type="containsText" dxfId="101" priority="100" operator="containsText" text="НЕ">
      <formula>NOT(ISERROR(SEARCH("НЕ",N26)))</formula>
    </cfRule>
    <cfRule type="containsText" dxfId="100" priority="101" operator="containsText" text="ОДНОРОДНЫЕ">
      <formula>NOT(ISERROR(SEARCH("ОДНОРОДНЫЕ",N26)))</formula>
    </cfRule>
    <cfRule type="containsText" dxfId="99" priority="102" operator="containsText" text="НЕОДНОРОДНЫЕ">
      <formula>NOT(ISERROR(SEARCH("НЕОДНОРОДНЫЕ",N26)))</formula>
    </cfRule>
  </conditionalFormatting>
  <conditionalFormatting sqref="N26:N28">
    <cfRule type="containsText" dxfId="98" priority="97" operator="containsText" text="НЕОДНОРОДНЫЕ">
      <formula>NOT(ISERROR(SEARCH("НЕОДНОРОДНЫЕ",N26)))</formula>
    </cfRule>
    <cfRule type="containsText" dxfId="97" priority="98" operator="containsText" text="ОДНОРОДНЫЕ">
      <formula>NOT(ISERROR(SEARCH("ОДНОРОДНЫЕ",N26)))</formula>
    </cfRule>
    <cfRule type="containsText" dxfId="96" priority="99" operator="containsText" text="НЕОДНОРОДНЫЕ">
      <formula>NOT(ISERROR(SEARCH("НЕОДНОРОДНЫЕ",N26)))</formula>
    </cfRule>
  </conditionalFormatting>
  <conditionalFormatting sqref="N23:N25">
    <cfRule type="containsText" dxfId="95" priority="94" operator="containsText" text="НЕ">
      <formula>NOT(ISERROR(SEARCH("НЕ",N23)))</formula>
    </cfRule>
    <cfRule type="containsText" dxfId="94" priority="95" operator="containsText" text="ОДНОРОДНЫЕ">
      <formula>NOT(ISERROR(SEARCH("ОДНОРОДНЫЕ",N23)))</formula>
    </cfRule>
    <cfRule type="containsText" dxfId="93" priority="96" operator="containsText" text="НЕОДНОРОДНЫЕ">
      <formula>NOT(ISERROR(SEARCH("НЕОДНОРОДНЫЕ",N23)))</formula>
    </cfRule>
  </conditionalFormatting>
  <conditionalFormatting sqref="N23:N25">
    <cfRule type="containsText" dxfId="92" priority="91" operator="containsText" text="НЕОДНОРОДНЫЕ">
      <formula>NOT(ISERROR(SEARCH("НЕОДНОРОДНЫЕ",N23)))</formula>
    </cfRule>
    <cfRule type="containsText" dxfId="91" priority="92" operator="containsText" text="ОДНОРОДНЫЕ">
      <formula>NOT(ISERROR(SEARCH("ОДНОРОДНЫЕ",N23)))</formula>
    </cfRule>
    <cfRule type="containsText" dxfId="90" priority="93" operator="containsText" text="НЕОДНОРОДНЫЕ">
      <formula>NOT(ISERROR(SEARCH("НЕОДНОРОДНЫЕ",N23)))</formula>
    </cfRule>
  </conditionalFormatting>
  <conditionalFormatting sqref="N22">
    <cfRule type="containsText" dxfId="89" priority="88" operator="containsText" text="НЕ">
      <formula>NOT(ISERROR(SEARCH("НЕ",N22)))</formula>
    </cfRule>
    <cfRule type="containsText" dxfId="88" priority="89" operator="containsText" text="ОДНОРОДНЫЕ">
      <formula>NOT(ISERROR(SEARCH("ОДНОРОДНЫЕ",N22)))</formula>
    </cfRule>
    <cfRule type="containsText" dxfId="87" priority="90" operator="containsText" text="НЕОДНОРОДНЫЕ">
      <formula>NOT(ISERROR(SEARCH("НЕОДНОРОДНЫЕ",N22)))</formula>
    </cfRule>
  </conditionalFormatting>
  <conditionalFormatting sqref="N22">
    <cfRule type="containsText" dxfId="86" priority="85" operator="containsText" text="НЕОДНОРОДНЫЕ">
      <formula>NOT(ISERROR(SEARCH("НЕОДНОРОДНЫЕ",N22)))</formula>
    </cfRule>
    <cfRule type="containsText" dxfId="85" priority="86" operator="containsText" text="ОДНОРОДНЫЕ">
      <formula>NOT(ISERROR(SEARCH("ОДНОРОДНЫЕ",N22)))</formula>
    </cfRule>
    <cfRule type="containsText" dxfId="84" priority="87" operator="containsText" text="НЕОДНОРОДНЫЕ">
      <formula>NOT(ISERROR(SEARCH("НЕОДНОРОДНЫЕ",N22)))</formula>
    </cfRule>
  </conditionalFormatting>
  <conditionalFormatting sqref="N40:N42">
    <cfRule type="containsText" dxfId="83" priority="82" operator="containsText" text="НЕ">
      <formula>NOT(ISERROR(SEARCH("НЕ",N40)))</formula>
    </cfRule>
    <cfRule type="containsText" dxfId="82" priority="83" operator="containsText" text="ОДНОРОДНЫЕ">
      <formula>NOT(ISERROR(SEARCH("ОДНОРОДНЫЕ",N40)))</formula>
    </cfRule>
    <cfRule type="containsText" dxfId="81" priority="84" operator="containsText" text="НЕОДНОРОДНЫЕ">
      <formula>NOT(ISERROR(SEARCH("НЕОДНОРОДНЫЕ",N40)))</formula>
    </cfRule>
  </conditionalFormatting>
  <conditionalFormatting sqref="N40:N42">
    <cfRule type="containsText" dxfId="80" priority="79" operator="containsText" text="НЕОДНОРОДНЫЕ">
      <formula>NOT(ISERROR(SEARCH("НЕОДНОРОДНЫЕ",N40)))</formula>
    </cfRule>
    <cfRule type="containsText" dxfId="79" priority="80" operator="containsText" text="ОДНОРОДНЫЕ">
      <formula>NOT(ISERROR(SEARCH("ОДНОРОДНЫЕ",N40)))</formula>
    </cfRule>
    <cfRule type="containsText" dxfId="78" priority="81" operator="containsText" text="НЕОДНОРОДНЫЕ">
      <formula>NOT(ISERROR(SEARCH("НЕОДНОРОДНЫЕ",N40)))</formula>
    </cfRule>
  </conditionalFormatting>
  <conditionalFormatting sqref="N37:N39">
    <cfRule type="containsText" dxfId="77" priority="76" operator="containsText" text="НЕ">
      <formula>NOT(ISERROR(SEARCH("НЕ",N37)))</formula>
    </cfRule>
    <cfRule type="containsText" dxfId="76" priority="77" operator="containsText" text="ОДНОРОДНЫЕ">
      <formula>NOT(ISERROR(SEARCH("ОДНОРОДНЫЕ",N37)))</formula>
    </cfRule>
    <cfRule type="containsText" dxfId="75" priority="78" operator="containsText" text="НЕОДНОРОДНЫЕ">
      <formula>NOT(ISERROR(SEARCH("НЕОДНОРОДНЫЕ",N37)))</formula>
    </cfRule>
  </conditionalFormatting>
  <conditionalFormatting sqref="N37:N39">
    <cfRule type="containsText" dxfId="74" priority="73" operator="containsText" text="НЕОДНОРОДНЫЕ">
      <formula>NOT(ISERROR(SEARCH("НЕОДНОРОДНЫЕ",N37)))</formula>
    </cfRule>
    <cfRule type="containsText" dxfId="73" priority="74" operator="containsText" text="ОДНОРОДНЫЕ">
      <formula>NOT(ISERROR(SEARCH("ОДНОРОДНЫЕ",N37)))</formula>
    </cfRule>
    <cfRule type="containsText" dxfId="72" priority="75" operator="containsText" text="НЕОДНОРОДНЫЕ">
      <formula>NOT(ISERROR(SEARCH("НЕОДНОРОДНЫЕ",N37)))</formula>
    </cfRule>
  </conditionalFormatting>
  <conditionalFormatting sqref="N36">
    <cfRule type="containsText" dxfId="71" priority="70" operator="containsText" text="НЕ">
      <formula>NOT(ISERROR(SEARCH("НЕ",N36)))</formula>
    </cfRule>
    <cfRule type="containsText" dxfId="70" priority="71" operator="containsText" text="ОДНОРОДНЫЕ">
      <formula>NOT(ISERROR(SEARCH("ОДНОРОДНЫЕ",N36)))</formula>
    </cfRule>
    <cfRule type="containsText" dxfId="69" priority="72" operator="containsText" text="НЕОДНОРОДНЫЕ">
      <formula>NOT(ISERROR(SEARCH("НЕОДНОРОДНЫЕ",N36)))</formula>
    </cfRule>
  </conditionalFormatting>
  <conditionalFormatting sqref="N36">
    <cfRule type="containsText" dxfId="68" priority="67" operator="containsText" text="НЕОДНОРОДНЫЕ">
      <formula>NOT(ISERROR(SEARCH("НЕОДНОРОДНЫЕ",N36)))</formula>
    </cfRule>
    <cfRule type="containsText" dxfId="67" priority="68" operator="containsText" text="ОДНОРОДНЫЕ">
      <formula>NOT(ISERROR(SEARCH("ОДНОРОДНЫЕ",N36)))</formula>
    </cfRule>
    <cfRule type="containsText" dxfId="66" priority="69" operator="containsText" text="НЕОДНОРОДНЫЕ">
      <formula>NOT(ISERROR(SEARCH("НЕОДНОРОДНЫЕ",N36)))</formula>
    </cfRule>
  </conditionalFormatting>
  <conditionalFormatting sqref="N34:N35">
    <cfRule type="containsText" dxfId="65" priority="64" operator="containsText" text="НЕ">
      <formula>NOT(ISERROR(SEARCH("НЕ",N34)))</formula>
    </cfRule>
    <cfRule type="containsText" dxfId="64" priority="65" operator="containsText" text="ОДНОРОДНЫЕ">
      <formula>NOT(ISERROR(SEARCH("ОДНОРОДНЫЕ",N34)))</formula>
    </cfRule>
    <cfRule type="containsText" dxfId="63" priority="66" operator="containsText" text="НЕОДНОРОДНЫЕ">
      <formula>NOT(ISERROR(SEARCH("НЕОДНОРОДНЫЕ",N34)))</formula>
    </cfRule>
  </conditionalFormatting>
  <conditionalFormatting sqref="N34:N35">
    <cfRule type="containsText" dxfId="62" priority="61" operator="containsText" text="НЕОДНОРОДНЫЕ">
      <formula>NOT(ISERROR(SEARCH("НЕОДНОРОДНЫЕ",N34)))</formula>
    </cfRule>
    <cfRule type="containsText" dxfId="61" priority="62" operator="containsText" text="ОДНОРОДНЫЕ">
      <formula>NOT(ISERROR(SEARCH("ОДНОРОДНЫЕ",N34)))</formula>
    </cfRule>
    <cfRule type="containsText" dxfId="60" priority="63" operator="containsText" text="НЕОДНОРОДНЫЕ">
      <formula>NOT(ISERROR(SEARCH("НЕОДНОРОДНЫЕ",N34)))</formula>
    </cfRule>
  </conditionalFormatting>
  <conditionalFormatting sqref="N49">
    <cfRule type="containsText" dxfId="59" priority="58" operator="containsText" text="НЕ">
      <formula>NOT(ISERROR(SEARCH("НЕ",N49)))</formula>
    </cfRule>
    <cfRule type="containsText" dxfId="58" priority="59" operator="containsText" text="ОДНОРОДНЫЕ">
      <formula>NOT(ISERROR(SEARCH("ОДНОРОДНЫЕ",N49)))</formula>
    </cfRule>
    <cfRule type="containsText" dxfId="57" priority="60" operator="containsText" text="НЕОДНОРОДНЫЕ">
      <formula>NOT(ISERROR(SEARCH("НЕОДНОРОДНЫЕ",N49)))</formula>
    </cfRule>
  </conditionalFormatting>
  <conditionalFormatting sqref="N49">
    <cfRule type="containsText" dxfId="56" priority="55" operator="containsText" text="НЕОДНОРОДНЫЕ">
      <formula>NOT(ISERROR(SEARCH("НЕОДНОРОДНЫЕ",N49)))</formula>
    </cfRule>
    <cfRule type="containsText" dxfId="55" priority="56" operator="containsText" text="ОДНОРОДНЫЕ">
      <formula>NOT(ISERROR(SEARCH("ОДНОРОДНЫЕ",N49)))</formula>
    </cfRule>
    <cfRule type="containsText" dxfId="54" priority="57" operator="containsText" text="НЕОДНОРОДНЫЕ">
      <formula>NOT(ISERROR(SEARCH("НЕОДНОРОДНЫЕ",N49)))</formula>
    </cfRule>
  </conditionalFormatting>
  <conditionalFormatting sqref="N76">
    <cfRule type="containsText" dxfId="53" priority="52" operator="containsText" text="НЕ">
      <formula>NOT(ISERROR(SEARCH("НЕ",N76)))</formula>
    </cfRule>
    <cfRule type="containsText" dxfId="52" priority="53" operator="containsText" text="ОДНОРОДНЫЕ">
      <formula>NOT(ISERROR(SEARCH("ОДНОРОДНЫЕ",N76)))</formula>
    </cfRule>
    <cfRule type="containsText" dxfId="51" priority="54" operator="containsText" text="НЕОДНОРОДНЫЕ">
      <formula>NOT(ISERROR(SEARCH("НЕОДНОРОДНЫЕ",N76)))</formula>
    </cfRule>
  </conditionalFormatting>
  <conditionalFormatting sqref="N76">
    <cfRule type="containsText" dxfId="50" priority="49" operator="containsText" text="НЕОДНОРОДНЫЕ">
      <formula>NOT(ISERROR(SEARCH("НЕОДНОРОДНЫЕ",N76)))</formula>
    </cfRule>
    <cfRule type="containsText" dxfId="49" priority="50" operator="containsText" text="ОДНОРОДНЫЕ">
      <formula>NOT(ISERROR(SEARCH("ОДНОРОДНЫЕ",N76)))</formula>
    </cfRule>
    <cfRule type="containsText" dxfId="48" priority="51" operator="containsText" text="НЕОДНОРОДНЫЕ">
      <formula>NOT(ISERROR(SEARCH("НЕОДНОРОДНЫЕ",N76)))</formula>
    </cfRule>
  </conditionalFormatting>
  <conditionalFormatting sqref="N75">
    <cfRule type="containsText" dxfId="47" priority="46" operator="containsText" text="НЕ">
      <formula>NOT(ISERROR(SEARCH("НЕ",N75)))</formula>
    </cfRule>
    <cfRule type="containsText" dxfId="46" priority="47" operator="containsText" text="ОДНОРОДНЫЕ">
      <formula>NOT(ISERROR(SEARCH("ОДНОРОДНЫЕ",N75)))</formula>
    </cfRule>
    <cfRule type="containsText" dxfId="45" priority="48" operator="containsText" text="НЕОДНОРОДНЫЕ">
      <formula>NOT(ISERROR(SEARCH("НЕОДНОРОДНЫЕ",N75)))</formula>
    </cfRule>
  </conditionalFormatting>
  <conditionalFormatting sqref="N75">
    <cfRule type="containsText" dxfId="44" priority="43" operator="containsText" text="НЕОДНОРОДНЫЕ">
      <formula>NOT(ISERROR(SEARCH("НЕОДНОРОДНЫЕ",N75)))</formula>
    </cfRule>
    <cfRule type="containsText" dxfId="43" priority="44" operator="containsText" text="ОДНОРОДНЫЕ">
      <formula>NOT(ISERROR(SEARCH("ОДНОРОДНЫЕ",N75)))</formula>
    </cfRule>
    <cfRule type="containsText" dxfId="42" priority="45" operator="containsText" text="НЕОДНОРОДНЫЕ">
      <formula>NOT(ISERROR(SEARCH("НЕОДНОРОДНЫЕ",N75)))</formula>
    </cfRule>
  </conditionalFormatting>
  <conditionalFormatting sqref="N63 N73:N74">
    <cfRule type="containsText" dxfId="41" priority="40" operator="containsText" text="НЕ">
      <formula>NOT(ISERROR(SEARCH("НЕ",N63)))</formula>
    </cfRule>
    <cfRule type="containsText" dxfId="40" priority="41" operator="containsText" text="ОДНОРОДНЫЕ">
      <formula>NOT(ISERROR(SEARCH("ОДНОРОДНЫЕ",N63)))</formula>
    </cfRule>
    <cfRule type="containsText" dxfId="39" priority="42" operator="containsText" text="НЕОДНОРОДНЫЕ">
      <formula>NOT(ISERROR(SEARCH("НЕОДНОРОДНЫЕ",N63)))</formula>
    </cfRule>
  </conditionalFormatting>
  <conditionalFormatting sqref="N63 N73:N74">
    <cfRule type="containsText" dxfId="38" priority="37" operator="containsText" text="НЕОДНОРОДНЫЕ">
      <formula>NOT(ISERROR(SEARCH("НЕОДНОРОДНЫЕ",N63)))</formula>
    </cfRule>
    <cfRule type="containsText" dxfId="37" priority="38" operator="containsText" text="ОДНОРОДНЫЕ">
      <formula>NOT(ISERROR(SEARCH("ОДНОРОДНЫЕ",N63)))</formula>
    </cfRule>
    <cfRule type="containsText" dxfId="36" priority="39" operator="containsText" text="НЕОДНОРОДНЫЕ">
      <formula>NOT(ISERROR(SEARCH("НЕОДНОРОДНЫЕ",N63)))</formula>
    </cfRule>
  </conditionalFormatting>
  <conditionalFormatting sqref="N60:N62">
    <cfRule type="containsText" dxfId="35" priority="34" operator="containsText" text="НЕ">
      <formula>NOT(ISERROR(SEARCH("НЕ",N60)))</formula>
    </cfRule>
    <cfRule type="containsText" dxfId="34" priority="35" operator="containsText" text="ОДНОРОДНЫЕ">
      <formula>NOT(ISERROR(SEARCH("ОДНОРОДНЫЕ",N60)))</formula>
    </cfRule>
    <cfRule type="containsText" dxfId="33" priority="36" operator="containsText" text="НЕОДНОРОДНЫЕ">
      <formula>NOT(ISERROR(SEARCH("НЕОДНОРОДНЫЕ",N60)))</formula>
    </cfRule>
  </conditionalFormatting>
  <conditionalFormatting sqref="N60:N62">
    <cfRule type="containsText" dxfId="32" priority="31" operator="containsText" text="НЕОДНОРОДНЫЕ">
      <formula>NOT(ISERROR(SEARCH("НЕОДНОРОДНЫЕ",N60)))</formula>
    </cfRule>
    <cfRule type="containsText" dxfId="31" priority="32" operator="containsText" text="ОДНОРОДНЫЕ">
      <formula>NOT(ISERROR(SEARCH("ОДНОРОДНЫЕ",N60)))</formula>
    </cfRule>
    <cfRule type="containsText" dxfId="30" priority="33" operator="containsText" text="НЕОДНОРОДНЫЕ">
      <formula>NOT(ISERROR(SEARCH("НЕОДНОРОДНЫЕ",N60)))</formula>
    </cfRule>
  </conditionalFormatting>
  <conditionalFormatting sqref="N59">
    <cfRule type="containsText" dxfId="29" priority="28" operator="containsText" text="НЕ">
      <formula>NOT(ISERROR(SEARCH("НЕ",N59)))</formula>
    </cfRule>
    <cfRule type="containsText" dxfId="28" priority="29" operator="containsText" text="ОДНОРОДНЫЕ">
      <formula>NOT(ISERROR(SEARCH("ОДНОРОДНЫЕ",N59)))</formula>
    </cfRule>
    <cfRule type="containsText" dxfId="27" priority="30" operator="containsText" text="НЕОДНОРОДНЫЕ">
      <formula>NOT(ISERROR(SEARCH("НЕОДНОРОДНЫЕ",N59)))</formula>
    </cfRule>
  </conditionalFormatting>
  <conditionalFormatting sqref="N59">
    <cfRule type="containsText" dxfId="26" priority="25" operator="containsText" text="НЕОДНОРОДНЫЕ">
      <formula>NOT(ISERROR(SEARCH("НЕОДНОРОДНЫЕ",N59)))</formula>
    </cfRule>
    <cfRule type="containsText" dxfId="25" priority="26" operator="containsText" text="ОДНОРОДНЫЕ">
      <formula>NOT(ISERROR(SEARCH("ОДНОРОДНЫЕ",N59)))</formula>
    </cfRule>
    <cfRule type="containsText" dxfId="24" priority="27" operator="containsText" text="НЕОДНОРОДНЫЕ">
      <formula>NOT(ISERROR(SEARCH("НЕОДНОРОДНЫЕ",N59)))</formula>
    </cfRule>
  </conditionalFormatting>
  <conditionalFormatting sqref="N70:N72">
    <cfRule type="containsText" dxfId="23" priority="22" operator="containsText" text="НЕ">
      <formula>NOT(ISERROR(SEARCH("НЕ",N70)))</formula>
    </cfRule>
    <cfRule type="containsText" dxfId="22" priority="23" operator="containsText" text="ОДНОРОДНЫЕ">
      <formula>NOT(ISERROR(SEARCH("ОДНОРОДНЫЕ",N70)))</formula>
    </cfRule>
    <cfRule type="containsText" dxfId="21" priority="24" operator="containsText" text="НЕОДНОРОДНЫЕ">
      <formula>NOT(ISERROR(SEARCH("НЕОДНОРОДНЫЕ",N70)))</formula>
    </cfRule>
  </conditionalFormatting>
  <conditionalFormatting sqref="N70:N72">
    <cfRule type="containsText" dxfId="20" priority="19" operator="containsText" text="НЕОДНОРОДНЫЕ">
      <formula>NOT(ISERROR(SEARCH("НЕОДНОРОДНЫЕ",N70)))</formula>
    </cfRule>
    <cfRule type="containsText" dxfId="19" priority="20" operator="containsText" text="ОДНОРОДНЫЕ">
      <formula>NOT(ISERROR(SEARCH("ОДНОРОДНЫЕ",N70)))</formula>
    </cfRule>
    <cfRule type="containsText" dxfId="18" priority="21" operator="containsText" text="НЕОДНОРОДНЫЕ">
      <formula>NOT(ISERROR(SEARCH("НЕОДНОРОДНЫЕ",N70)))</formula>
    </cfRule>
  </conditionalFormatting>
  <conditionalFormatting sqref="N67:N69">
    <cfRule type="containsText" dxfId="17" priority="16" operator="containsText" text="НЕ">
      <formula>NOT(ISERROR(SEARCH("НЕ",N67)))</formula>
    </cfRule>
    <cfRule type="containsText" dxfId="16" priority="17" operator="containsText" text="ОДНОРОДНЫЕ">
      <formula>NOT(ISERROR(SEARCH("ОДНОРОДНЫЕ",N67)))</formula>
    </cfRule>
    <cfRule type="containsText" dxfId="15" priority="18" operator="containsText" text="НЕОДНОРОДНЫЕ">
      <formula>NOT(ISERROR(SEARCH("НЕОДНОРОДНЫЕ",N67)))</formula>
    </cfRule>
  </conditionalFormatting>
  <conditionalFormatting sqref="N67:N69">
    <cfRule type="containsText" dxfId="14" priority="13" operator="containsText" text="НЕОДНОРОДНЫЕ">
      <formula>NOT(ISERROR(SEARCH("НЕОДНОРОДНЫЕ",N67)))</formula>
    </cfRule>
    <cfRule type="containsText" dxfId="13" priority="14" operator="containsText" text="ОДНОРОДНЫЕ">
      <formula>NOT(ISERROR(SEARCH("ОДНОРОДНЫЕ",N67)))</formula>
    </cfRule>
    <cfRule type="containsText" dxfId="12" priority="15" operator="containsText" text="НЕОДНОРОДНЫЕ">
      <formula>NOT(ISERROR(SEARCH("НЕОДНОРОДНЫЕ",N67)))</formula>
    </cfRule>
  </conditionalFormatting>
  <conditionalFormatting sqref="N66">
    <cfRule type="containsText" dxfId="11" priority="10" operator="containsText" text="НЕ">
      <formula>NOT(ISERROR(SEARCH("НЕ",N66)))</formula>
    </cfRule>
    <cfRule type="containsText" dxfId="10" priority="11" operator="containsText" text="ОДНОРОДНЫЕ">
      <formula>NOT(ISERROR(SEARCH("ОДНОРОДНЫЕ",N66)))</formula>
    </cfRule>
    <cfRule type="containsText" dxfId="9" priority="12" operator="containsText" text="НЕОДНОРОДНЫЕ">
      <formula>NOT(ISERROR(SEARCH("НЕОДНОРОДНЫЕ",N66)))</formula>
    </cfRule>
  </conditionalFormatting>
  <conditionalFormatting sqref="N66">
    <cfRule type="containsText" dxfId="8" priority="7" operator="containsText" text="НЕОДНОРОДНЫЕ">
      <formula>NOT(ISERROR(SEARCH("НЕОДНОРОДНЫЕ",N66)))</formula>
    </cfRule>
    <cfRule type="containsText" dxfId="7" priority="8" operator="containsText" text="ОДНОРОДНЫЕ">
      <formula>NOT(ISERROR(SEARCH("ОДНОРОДНЫЕ",N66)))</formula>
    </cfRule>
    <cfRule type="containsText" dxfId="6" priority="9" operator="containsText" text="НЕОДНОРОДНЫЕ">
      <formula>NOT(ISERROR(SEARCH("НЕОДНОРОДНЫЕ",N66)))</formula>
    </cfRule>
  </conditionalFormatting>
  <conditionalFormatting sqref="N64:N65">
    <cfRule type="containsText" dxfId="5" priority="4" operator="containsText" text="НЕ">
      <formula>NOT(ISERROR(SEARCH("НЕ",N64)))</formula>
    </cfRule>
    <cfRule type="containsText" dxfId="4" priority="5" operator="containsText" text="ОДНОРОДНЫЕ">
      <formula>NOT(ISERROR(SEARCH("ОДНОРОДНЫЕ",N64)))</formula>
    </cfRule>
    <cfRule type="containsText" dxfId="3" priority="6" operator="containsText" text="НЕОДНОРОДНЫЕ">
      <formula>NOT(ISERROR(SEARCH("НЕОДНОРОДНЫЕ",N64)))</formula>
    </cfRule>
  </conditionalFormatting>
  <conditionalFormatting sqref="N64:N65">
    <cfRule type="containsText" dxfId="2" priority="1" operator="containsText" text="НЕОДНОРОДНЫЕ">
      <formula>NOT(ISERROR(SEARCH("НЕОДНОРОДНЫЕ",N64)))</formula>
    </cfRule>
    <cfRule type="containsText" dxfId="1" priority="2" operator="containsText" text="ОДНОРОДНЫЕ">
      <formula>NOT(ISERROR(SEARCH("ОДНОРОДНЫЕ",N64)))</formula>
    </cfRule>
    <cfRule type="containsText" dxfId="0" priority="3" operator="containsText" text="НЕОДНОРОДНЫЕ">
      <formula>NOT(ISERROR(SEARCH("НЕОДНОРОДНЫЕ",N64)))</formula>
    </cfRule>
  </conditionalFormatting>
  <pageMargins left="0.31496062992125984" right="0.19685039370078741" top="0.35433070866141736" bottom="0.35433070866141736" header="0.11811023622047245" footer="0.11811023622047245"/>
  <pageSetup paperSize="9" scale="74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2024-07-10T09:14:35Z</dcterms:modified>
</cp:coreProperties>
</file>