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6" i="1" l="1"/>
  <c r="J22" i="1"/>
  <c r="I22" i="1"/>
  <c r="H22" i="1"/>
  <c r="M22" i="1" s="1"/>
  <c r="J21" i="1"/>
  <c r="I21" i="1"/>
  <c r="H21" i="1"/>
  <c r="M21" i="1" s="1"/>
  <c r="J20" i="1"/>
  <c r="I20" i="1"/>
  <c r="H20" i="1"/>
  <c r="M20" i="1" s="1"/>
  <c r="K20" i="1" l="1"/>
  <c r="L20" i="1" s="1"/>
  <c r="K22" i="1"/>
  <c r="L22" i="1" s="1"/>
  <c r="K21" i="1"/>
  <c r="L21" i="1" s="1"/>
  <c r="H19" i="1"/>
  <c r="H23" i="1"/>
  <c r="H24" i="1"/>
  <c r="H25" i="1"/>
  <c r="H18" i="1"/>
  <c r="F26" i="1" l="1"/>
  <c r="G26" i="1"/>
  <c r="J19" i="1" l="1"/>
  <c r="I19" i="1"/>
  <c r="M19" i="1"/>
  <c r="J18" i="1"/>
  <c r="I18" i="1"/>
  <c r="M18" i="1"/>
  <c r="J24" i="1"/>
  <c r="I24" i="1"/>
  <c r="M24" i="1"/>
  <c r="J23" i="1"/>
  <c r="I23" i="1"/>
  <c r="M23" i="1"/>
  <c r="J25" i="1"/>
  <c r="I25" i="1"/>
  <c r="M25" i="1"/>
  <c r="M26" i="1" l="1"/>
  <c r="K24" i="1"/>
  <c r="L24" i="1" s="1"/>
  <c r="K18" i="1"/>
  <c r="L18" i="1" s="1"/>
  <c r="K19" i="1"/>
  <c r="L19" i="1" s="1"/>
  <c r="K23" i="1"/>
  <c r="L23" i="1" s="1"/>
  <c r="K25" i="1"/>
  <c r="L25" i="1" s="1"/>
  <c r="C15" i="1" l="1"/>
</calcChain>
</file>

<file path=xl/sharedStrings.xml><?xml version="1.0" encoding="utf-8"?>
<sst xmlns="http://schemas.openxmlformats.org/spreadsheetml/2006/main" count="50" uniqueCount="43">
  <si>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</si>
  <si>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</si>
  <si>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</si>
  <si>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</si>
  <si>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</si>
  <si>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</si>
  <si>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</si>
  <si>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</si>
  <si>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</si>
  <si>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</si>
  <si>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</si>
  <si>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</si>
  <si>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</si>
  <si>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</si>
  <si>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</si>
  <si>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</si>
  <si>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</si>
  <si>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</si>
  <si>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</si>
  <si>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</si>
  <si>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</si>
  <si>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</si>
  <si>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</si>
  <si>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</si>
  <si>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Начальная (максимальная) цена договора</t>
  </si>
  <si>
    <t>упак</t>
  </si>
  <si>
    <t>Протромбиновое время,  набор</t>
  </si>
  <si>
    <t>Фибриноген, набор</t>
  </si>
  <si>
    <t>Промывающий раствор I</t>
  </si>
  <si>
    <t>Кювета для лабораторного анализатора</t>
  </si>
  <si>
    <t>набор</t>
  </si>
  <si>
    <t>штука</t>
  </si>
  <si>
    <t>на поставку реагентов и расходных материалов для коагулометра Sysmex CS2000i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</si>
  <si>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</si>
  <si>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№ 288-24</t>
  </si>
  <si>
    <t>Активированное частичное тромбопластиновое время, набор</t>
  </si>
  <si>
    <t>Протромбиновое время,  калибратор</t>
  </si>
  <si>
    <t>Буферный разбавитель образцов</t>
  </si>
  <si>
    <t>Промывающий раствор II</t>
  </si>
  <si>
    <t>Исходя из имеющегося у Заказчика объёма финансового обеспечения для осуществления закупки НМЦД устанавливается в размере 331000 руб. (триста тридцать одна тысяча рублей 00 копеек)</t>
  </si>
  <si>
    <t>вх. № 1159 от 26.12.2024</t>
  </si>
  <si>
    <t>вх. № 1158 от 26.12.2024</t>
  </si>
  <si>
    <t>вх. № 1157 от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</si>
</sst>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A31" sqref="A31:M31"/>
    </sheetView>
  </sheetViews>
  <sheetFormatPr defaultRowHeight="15" x14ac:dyDescent="0.25"/>
  <cols>
    <col min="1" max="1" width="6.140625" style="14" customWidth="1"/>
    <col min="2" max="2" width="68.28515625" style="14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1:13" x14ac:dyDescent="0.25">
      <c r="M1" s="10" t="s">
        <v>20</v>
      </c>
    </row>
    <row r="2" spans="1:13" ht="14.45" customHeight="1" x14ac:dyDescent="0.25">
      <c r="M2" s="10" t="s">
        <v>33</v>
      </c>
    </row>
    <row r="3" spans="1:13" x14ac:dyDescent="0.25">
      <c r="E3" s="37" t="s">
        <v>32</v>
      </c>
      <c r="F3" s="37"/>
      <c r="G3" s="37"/>
      <c r="H3" s="37"/>
      <c r="I3" s="37"/>
      <c r="J3" s="37"/>
      <c r="K3" s="37"/>
      <c r="L3" s="37"/>
      <c r="M3" s="37"/>
    </row>
    <row r="4" spans="1:13" ht="14.45" customHeight="1" x14ac:dyDescent="0.25">
      <c r="G4" s="7"/>
      <c r="H4" s="7"/>
      <c r="I4" s="6"/>
      <c r="J4" s="6"/>
      <c r="K4" s="6"/>
      <c r="L4" s="6"/>
      <c r="M4" s="11" t="s">
        <v>34</v>
      </c>
    </row>
    <row r="5" spans="1:13" x14ac:dyDescent="0.25">
      <c r="G5" s="7"/>
      <c r="H5" s="7"/>
      <c r="I5" s="6"/>
      <c r="J5" s="6"/>
      <c r="K5" s="6"/>
      <c r="L5" s="6"/>
      <c r="M5" s="7"/>
    </row>
    <row r="6" spans="1:13" x14ac:dyDescent="0.25">
      <c r="G6" s="7"/>
      <c r="H6" s="7"/>
      <c r="I6" s="6"/>
      <c r="J6" s="6"/>
      <c r="K6" s="6"/>
      <c r="L6" s="6"/>
      <c r="M6" s="8" t="s">
        <v>12</v>
      </c>
    </row>
    <row r="7" spans="1:13" x14ac:dyDescent="0.25">
      <c r="M7" s="2" t="s">
        <v>17</v>
      </c>
    </row>
    <row r="8" spans="1:13" x14ac:dyDescent="0.25">
      <c r="M8" s="2" t="s">
        <v>13</v>
      </c>
    </row>
    <row r="10" spans="1:13" ht="28.9" customHeight="1" x14ac:dyDescent="0.25">
      <c r="J10" s="41" t="s">
        <v>16</v>
      </c>
      <c r="K10" s="41"/>
      <c r="M10" s="1" t="s">
        <v>14</v>
      </c>
    </row>
    <row r="12" spans="1:13" x14ac:dyDescent="0.25">
      <c r="B12" s="41" t="s">
        <v>15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 hidden="1" x14ac:dyDescent="0.25"/>
    <row r="15" spans="1:13" ht="54.6" customHeight="1" x14ac:dyDescent="0.25">
      <c r="A15" s="45" t="s">
        <v>24</v>
      </c>
      <c r="B15" s="46"/>
      <c r="C15" s="47">
        <f>SUM(M18:M25)</f>
        <v>342163.35</v>
      </c>
      <c r="D15" s="48"/>
      <c r="E15" s="51" t="s">
        <v>42</v>
      </c>
      <c r="F15" s="51" t="s">
        <v>41</v>
      </c>
      <c r="G15" s="51" t="s">
        <v>40</v>
      </c>
      <c r="H15" s="15"/>
      <c r="I15" s="12"/>
      <c r="J15" s="12"/>
      <c r="K15" s="12"/>
      <c r="L15" s="12"/>
      <c r="M15" s="15"/>
    </row>
    <row r="16" spans="1:13" ht="30" customHeight="1" x14ac:dyDescent="0.25">
      <c r="A16" s="35" t="s">
        <v>0</v>
      </c>
      <c r="B16" s="35" t="s">
        <v>1</v>
      </c>
      <c r="C16" s="35" t="s">
        <v>2</v>
      </c>
      <c r="D16" s="35"/>
      <c r="E16" s="18" t="s">
        <v>21</v>
      </c>
      <c r="F16" s="18" t="s">
        <v>22</v>
      </c>
      <c r="G16" s="18" t="s">
        <v>23</v>
      </c>
      <c r="H16" s="49" t="s">
        <v>11</v>
      </c>
      <c r="I16" s="35" t="s">
        <v>8</v>
      </c>
      <c r="J16" s="35" t="s">
        <v>9</v>
      </c>
      <c r="K16" s="35" t="s">
        <v>10</v>
      </c>
      <c r="L16" s="35" t="s">
        <v>6</v>
      </c>
      <c r="M16" s="44" t="s">
        <v>7</v>
      </c>
    </row>
    <row r="17" spans="1:15" x14ac:dyDescent="0.25">
      <c r="A17" s="36"/>
      <c r="B17" s="36"/>
      <c r="C17" s="13" t="s">
        <v>3</v>
      </c>
      <c r="D17" s="13" t="s">
        <v>4</v>
      </c>
      <c r="E17" s="16" t="s">
        <v>5</v>
      </c>
      <c r="F17" s="22" t="s">
        <v>5</v>
      </c>
      <c r="G17" s="22" t="s">
        <v>5</v>
      </c>
      <c r="H17" s="50"/>
      <c r="I17" s="35"/>
      <c r="J17" s="35"/>
      <c r="K17" s="35"/>
      <c r="L17" s="35"/>
      <c r="M17" s="44"/>
    </row>
    <row r="18" spans="1:15" s="27" customFormat="1" ht="15.75" x14ac:dyDescent="0.25">
      <c r="A18" s="4">
        <v>1</v>
      </c>
      <c r="B18" s="34" t="s">
        <v>26</v>
      </c>
      <c r="C18" s="31" t="s">
        <v>30</v>
      </c>
      <c r="D18" s="17">
        <v>2</v>
      </c>
      <c r="E18" s="24">
        <v>21600</v>
      </c>
      <c r="F18" s="18">
        <v>22935</v>
      </c>
      <c r="G18" s="18">
        <v>22140</v>
      </c>
      <c r="H18" s="30">
        <f>ROUND(AVERAGE(E18:G18),2)</f>
        <v>22225</v>
      </c>
      <c r="I18" s="26">
        <f t="shared" ref="I18:I22" si="0" xml:space="preserve"> COUNT(E18:G18)</f>
        <v>3</v>
      </c>
      <c r="J18" s="26">
        <f t="shared" ref="J18:J22" si="1">STDEV(E18:G18)</f>
        <v>671.54672212735875</v>
      </c>
      <c r="K18" s="26">
        <f t="shared" ref="K18:K22" si="2">J18/H18*100</f>
        <v>3.021582551754145</v>
      </c>
      <c r="L18" s="26" t="str">
        <f t="shared" ref="L18:L22" si="3">IF(K18&lt;33,"ОДНОРОДНЫЕ","НЕОДНОРОДНЫЕ")</f>
        <v>ОДНОРОДНЫЕ</v>
      </c>
      <c r="M18" s="28">
        <f t="shared" ref="M18:M22" si="4">D18*H18</f>
        <v>44450</v>
      </c>
      <c r="O18" s="9"/>
    </row>
    <row r="19" spans="1:15" s="27" customFormat="1" ht="15.75" x14ac:dyDescent="0.25">
      <c r="A19" s="4">
        <v>2</v>
      </c>
      <c r="B19" s="34" t="s">
        <v>27</v>
      </c>
      <c r="C19" s="31" t="s">
        <v>30</v>
      </c>
      <c r="D19" s="17">
        <v>2</v>
      </c>
      <c r="E19" s="24">
        <v>39600</v>
      </c>
      <c r="F19" s="18">
        <v>40380</v>
      </c>
      <c r="G19" s="18">
        <v>40150</v>
      </c>
      <c r="H19" s="30">
        <f t="shared" ref="H19:H25" si="5">ROUND(AVERAGE(E19:G19),2)</f>
        <v>40043.33</v>
      </c>
      <c r="I19" s="26">
        <f t="shared" si="0"/>
        <v>3</v>
      </c>
      <c r="J19" s="26">
        <f t="shared" si="1"/>
        <v>400.79088479322149</v>
      </c>
      <c r="K19" s="26">
        <f t="shared" si="2"/>
        <v>1.0008929946466028</v>
      </c>
      <c r="L19" s="26" t="str">
        <f t="shared" si="3"/>
        <v>ОДНОРОДНЫЕ</v>
      </c>
      <c r="M19" s="28">
        <f t="shared" si="4"/>
        <v>80086.66</v>
      </c>
      <c r="O19" s="9"/>
    </row>
    <row r="20" spans="1:15" s="32" customFormat="1" ht="15.75" x14ac:dyDescent="0.25">
      <c r="A20" s="4">
        <v>3</v>
      </c>
      <c r="B20" s="34" t="s">
        <v>35</v>
      </c>
      <c r="C20" s="31" t="s">
        <v>30</v>
      </c>
      <c r="D20" s="17">
        <v>2</v>
      </c>
      <c r="E20" s="24">
        <v>24000</v>
      </c>
      <c r="F20" s="18">
        <v>24940</v>
      </c>
      <c r="G20" s="18">
        <v>24670</v>
      </c>
      <c r="H20" s="33">
        <f t="shared" ref="H20:H22" si="6">ROUND(AVERAGE(E20:G20),2)</f>
        <v>24536.67</v>
      </c>
      <c r="I20" s="31">
        <f t="shared" si="0"/>
        <v>3</v>
      </c>
      <c r="J20" s="31">
        <f t="shared" si="1"/>
        <v>483.97658345557727</v>
      </c>
      <c r="K20" s="31">
        <f t="shared" si="2"/>
        <v>1.9724623734825357</v>
      </c>
      <c r="L20" s="31" t="str">
        <f t="shared" si="3"/>
        <v>ОДНОРОДНЫЕ</v>
      </c>
      <c r="M20" s="33">
        <f t="shared" si="4"/>
        <v>49073.34</v>
      </c>
      <c r="O20" s="9"/>
    </row>
    <row r="21" spans="1:15" s="32" customFormat="1" ht="15.75" x14ac:dyDescent="0.25">
      <c r="A21" s="4">
        <v>4</v>
      </c>
      <c r="B21" s="34" t="s">
        <v>36</v>
      </c>
      <c r="C21" s="31" t="s">
        <v>30</v>
      </c>
      <c r="D21" s="17">
        <v>1</v>
      </c>
      <c r="E21" s="24">
        <v>21000</v>
      </c>
      <c r="F21" s="18">
        <v>22050</v>
      </c>
      <c r="G21" s="18">
        <v>21450</v>
      </c>
      <c r="H21" s="33">
        <f t="shared" si="6"/>
        <v>21500</v>
      </c>
      <c r="I21" s="31">
        <f t="shared" si="0"/>
        <v>3</v>
      </c>
      <c r="J21" s="31">
        <f t="shared" si="1"/>
        <v>526.78268764263692</v>
      </c>
      <c r="K21" s="31">
        <f t="shared" si="2"/>
        <v>2.4501520355471484</v>
      </c>
      <c r="L21" s="31" t="str">
        <f t="shared" si="3"/>
        <v>ОДНОРОДНЫЕ</v>
      </c>
      <c r="M21" s="33">
        <f t="shared" si="4"/>
        <v>21500</v>
      </c>
      <c r="O21" s="9"/>
    </row>
    <row r="22" spans="1:15" s="32" customFormat="1" ht="15.75" x14ac:dyDescent="0.25">
      <c r="A22" s="4">
        <v>5</v>
      </c>
      <c r="B22" s="34" t="s">
        <v>37</v>
      </c>
      <c r="C22" s="31" t="s">
        <v>30</v>
      </c>
      <c r="D22" s="17">
        <v>2</v>
      </c>
      <c r="E22" s="24">
        <v>6600</v>
      </c>
      <c r="F22" s="18">
        <v>6815</v>
      </c>
      <c r="G22" s="18">
        <v>6790</v>
      </c>
      <c r="H22" s="33">
        <f t="shared" si="6"/>
        <v>6735</v>
      </c>
      <c r="I22" s="31">
        <f t="shared" si="0"/>
        <v>3</v>
      </c>
      <c r="J22" s="31">
        <f t="shared" si="1"/>
        <v>117.57976016304848</v>
      </c>
      <c r="K22" s="31">
        <f t="shared" si="2"/>
        <v>1.745801932636206</v>
      </c>
      <c r="L22" s="31" t="str">
        <f t="shared" si="3"/>
        <v>ОДНОРОДНЫЕ</v>
      </c>
      <c r="M22" s="33">
        <f t="shared" si="4"/>
        <v>13470</v>
      </c>
      <c r="O22" s="9"/>
    </row>
    <row r="23" spans="1:15" s="27" customFormat="1" ht="15.75" x14ac:dyDescent="0.25">
      <c r="A23" s="4">
        <v>6</v>
      </c>
      <c r="B23" s="34" t="s">
        <v>28</v>
      </c>
      <c r="C23" s="31" t="s">
        <v>31</v>
      </c>
      <c r="D23" s="17">
        <v>2</v>
      </c>
      <c r="E23" s="24">
        <v>6700</v>
      </c>
      <c r="F23" s="18">
        <v>6810</v>
      </c>
      <c r="G23" s="18">
        <v>6740</v>
      </c>
      <c r="H23" s="30">
        <f t="shared" si="5"/>
        <v>6750</v>
      </c>
      <c r="I23" s="26">
        <f t="shared" ref="I23:I24" si="7" xml:space="preserve"> COUNT(E23:G23)</f>
        <v>3</v>
      </c>
      <c r="J23" s="26">
        <f t="shared" ref="J23:J24" si="8">STDEV(E23:G23)</f>
        <v>55.677643628300217</v>
      </c>
      <c r="K23" s="26">
        <f t="shared" ref="K23:K24" si="9">J23/H23*100</f>
        <v>0.8248539796785217</v>
      </c>
      <c r="L23" s="26" t="str">
        <f t="shared" ref="L23:L24" si="10">IF(K23&lt;33,"ОДНОРОДНЫЕ","НЕОДНОРОДНЫЕ")</f>
        <v>ОДНОРОДНЫЕ</v>
      </c>
      <c r="M23" s="28">
        <f t="shared" ref="M23:M24" si="11">D23*H23</f>
        <v>13500</v>
      </c>
      <c r="O23" s="9"/>
    </row>
    <row r="24" spans="1:15" s="27" customFormat="1" ht="15.75" x14ac:dyDescent="0.25">
      <c r="A24" s="4">
        <v>7</v>
      </c>
      <c r="B24" s="34" t="s">
        <v>38</v>
      </c>
      <c r="C24" s="31" t="s">
        <v>31</v>
      </c>
      <c r="D24" s="17">
        <v>2</v>
      </c>
      <c r="E24" s="24">
        <v>7000</v>
      </c>
      <c r="F24" s="18">
        <v>7300</v>
      </c>
      <c r="G24" s="18">
        <v>7125</v>
      </c>
      <c r="H24" s="30">
        <f t="shared" si="5"/>
        <v>7141.67</v>
      </c>
      <c r="I24" s="26">
        <f t="shared" si="7"/>
        <v>3</v>
      </c>
      <c r="J24" s="26">
        <f t="shared" si="8"/>
        <v>150.69284433354269</v>
      </c>
      <c r="K24" s="26">
        <f t="shared" si="9"/>
        <v>2.1100505110645367</v>
      </c>
      <c r="L24" s="26" t="str">
        <f t="shared" si="10"/>
        <v>ОДНОРОДНЫЕ</v>
      </c>
      <c r="M24" s="28">
        <f t="shared" si="11"/>
        <v>14283.34</v>
      </c>
      <c r="O24" s="9"/>
    </row>
    <row r="25" spans="1:15" s="27" customFormat="1" ht="15.75" x14ac:dyDescent="0.25">
      <c r="A25" s="4">
        <v>8</v>
      </c>
      <c r="B25" s="34" t="s">
        <v>29</v>
      </c>
      <c r="C25" s="31" t="s">
        <v>25</v>
      </c>
      <c r="D25" s="17">
        <v>3</v>
      </c>
      <c r="E25" s="24">
        <v>33000</v>
      </c>
      <c r="F25" s="18">
        <v>37800</v>
      </c>
      <c r="G25" s="18">
        <v>35000</v>
      </c>
      <c r="H25" s="30">
        <f t="shared" si="5"/>
        <v>35266.67</v>
      </c>
      <c r="I25" s="26">
        <f t="shared" ref="I25" si="12" xml:space="preserve"> COUNT(E25:G25)</f>
        <v>3</v>
      </c>
      <c r="J25" s="26">
        <f t="shared" ref="J25" si="13">STDEV(E25:G25)</f>
        <v>2411.0855093366831</v>
      </c>
      <c r="K25" s="26">
        <f t="shared" ref="K25" si="14">J25/H25*100</f>
        <v>6.8367257507915644</v>
      </c>
      <c r="L25" s="26" t="str">
        <f t="shared" ref="L25" si="15">IF(K25&lt;33,"ОДНОРОДНЫЕ","НЕОДНОРОДНЫЕ")</f>
        <v>ОДНОРОДНЫЕ</v>
      </c>
      <c r="M25" s="28">
        <f t="shared" ref="M25" si="16">D25*H25</f>
        <v>105800.01</v>
      </c>
      <c r="O25" s="9"/>
    </row>
    <row r="26" spans="1:15" x14ac:dyDescent="0.25">
      <c r="A26" s="4"/>
      <c r="B26" s="19"/>
      <c r="C26" s="20"/>
      <c r="D26" s="21"/>
      <c r="E26" s="23">
        <f>SUMPRODUCT($D$18:$D$25,E18:E25)</f>
        <v>331000</v>
      </c>
      <c r="F26" s="29">
        <f>SUMPRODUCT($D$18:$D$25,F18:F25)</f>
        <v>353810</v>
      </c>
      <c r="G26" s="29">
        <f>SUMPRODUCT($D$18:$D$25,G18:G25)</f>
        <v>341680</v>
      </c>
      <c r="H26" s="15"/>
      <c r="I26" s="12"/>
      <c r="J26" s="12"/>
      <c r="K26" s="12"/>
      <c r="L26" s="12"/>
      <c r="M26" s="3">
        <f>SUM(M18:M25)</f>
        <v>342163.35</v>
      </c>
    </row>
    <row r="28" spans="1:15" x14ac:dyDescent="0.25">
      <c r="A28" s="42" t="s">
        <v>19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O28" s="9"/>
    </row>
    <row r="29" spans="1:15" x14ac:dyDescent="0.25">
      <c r="A29" s="43" t="s">
        <v>18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5" ht="1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5" s="6" customFormat="1" x14ac:dyDescent="0.25">
      <c r="A31" s="38" t="s">
        <v>39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5"/>
      <c r="O31" s="5"/>
    </row>
    <row r="33" spans="10:12" x14ac:dyDescent="0.25">
      <c r="J33" s="9"/>
      <c r="L33" s="25"/>
    </row>
    <row r="36" spans="10:12" x14ac:dyDescent="0.25">
      <c r="K36" s="9"/>
    </row>
    <row r="37" spans="10:12" x14ac:dyDescent="0.25">
      <c r="L37" s="9"/>
    </row>
  </sheetData>
  <mergeCells count="18">
    <mergeCell ref="E3:M3"/>
    <mergeCell ref="A31:M31"/>
    <mergeCell ref="A30:M30"/>
    <mergeCell ref="J10:K10"/>
    <mergeCell ref="B12:L12"/>
    <mergeCell ref="A28:M28"/>
    <mergeCell ref="A29:M29"/>
    <mergeCell ref="M16:M17"/>
    <mergeCell ref="A15:B15"/>
    <mergeCell ref="C15:D15"/>
    <mergeCell ref="H16:H17"/>
    <mergeCell ref="I16:I17"/>
    <mergeCell ref="J16:J17"/>
    <mergeCell ref="K16:K17"/>
    <mergeCell ref="L16:L17"/>
    <mergeCell ref="A16:A17"/>
    <mergeCell ref="B16:B17"/>
    <mergeCell ref="C16:D16"/>
  </mergeCells>
  <conditionalFormatting sqref="L26">
    <cfRule type="containsText" dxfId="53" priority="160" operator="containsText" text="НЕ">
      <formula>NOT(ISERROR(SEARCH("НЕ",L26)))</formula>
    </cfRule>
    <cfRule type="containsText" dxfId="52" priority="161" operator="containsText" text="ОДНОРОДНЫЕ">
      <formula>NOT(ISERROR(SEARCH("ОДНОРОДНЫЕ",L26)))</formula>
    </cfRule>
    <cfRule type="containsText" dxfId="51" priority="162" operator="containsText" text="НЕОДНОРОДНЫЕ">
      <formula>NOT(ISERROR(SEARCH("НЕОДНОРОДНЫЕ",L26)))</formula>
    </cfRule>
  </conditionalFormatting>
  <conditionalFormatting sqref="L26">
    <cfRule type="containsText" dxfId="50" priority="157" operator="containsText" text="НЕОДНОРОДНЫЕ">
      <formula>NOT(ISERROR(SEARCH("НЕОДНОРОДНЫЕ",L26)))</formula>
    </cfRule>
    <cfRule type="containsText" dxfId="49" priority="158" operator="containsText" text="ОДНОРОДНЫЕ">
      <formula>NOT(ISERROR(SEARCH("ОДНОРОДНЫЕ",L26)))</formula>
    </cfRule>
    <cfRule type="containsText" dxfId="48" priority="159" operator="containsText" text="НЕОДНОРОДНЫЕ">
      <formula>NOT(ISERROR(SEARCH("НЕОДНОРОДНЫЕ",L26)))</formula>
    </cfRule>
  </conditionalFormatting>
  <conditionalFormatting sqref="L25">
    <cfRule type="containsText" dxfId="47" priority="70" operator="containsText" text="НЕ">
      <formula>NOT(ISERROR(SEARCH("НЕ",L25)))</formula>
    </cfRule>
    <cfRule type="containsText" dxfId="46" priority="71" operator="containsText" text="ОДНОРОДНЫЕ">
      <formula>NOT(ISERROR(SEARCH("ОДНОРОДНЫЕ",L25)))</formula>
    </cfRule>
    <cfRule type="containsText" dxfId="45" priority="72" operator="containsText" text="НЕОДНОРОДНЫЕ">
      <formula>NOT(ISERROR(SEARCH("НЕОДНОРОДНЫЕ",L25)))</formula>
    </cfRule>
  </conditionalFormatting>
  <conditionalFormatting sqref="L25">
    <cfRule type="containsText" dxfId="44" priority="67" operator="containsText" text="НЕОДНОРОДНЫЕ">
      <formula>NOT(ISERROR(SEARCH("НЕОДНОРОДНЫЕ",L25)))</formula>
    </cfRule>
    <cfRule type="containsText" dxfId="43" priority="68" operator="containsText" text="ОДНОРОДНЫЕ">
      <formula>NOT(ISERROR(SEARCH("ОДНОРОДНЫЕ",L25)))</formula>
    </cfRule>
    <cfRule type="containsText" dxfId="42" priority="69" operator="containsText" text="НЕОДНОРОДНЫЕ">
      <formula>NOT(ISERROR(SEARCH("НЕОДНОРОДНЫЕ",L25)))</formula>
    </cfRule>
  </conditionalFormatting>
  <conditionalFormatting sqref="L23">
    <cfRule type="containsText" dxfId="41" priority="52" operator="containsText" text="НЕ">
      <formula>NOT(ISERROR(SEARCH("НЕ",L23)))</formula>
    </cfRule>
    <cfRule type="containsText" dxfId="40" priority="53" operator="containsText" text="ОДНОРОДНЫЕ">
      <formula>NOT(ISERROR(SEARCH("ОДНОРОДНЫЕ",L23)))</formula>
    </cfRule>
    <cfRule type="containsText" dxfId="39" priority="54" operator="containsText" text="НЕОДНОРОДНЫЕ">
      <formula>NOT(ISERROR(SEARCH("НЕОДНОРОДНЫЕ",L23)))</formula>
    </cfRule>
  </conditionalFormatting>
  <conditionalFormatting sqref="L23">
    <cfRule type="containsText" dxfId="38" priority="49" operator="containsText" text="НЕОДНОРОДНЫЕ">
      <formula>NOT(ISERROR(SEARCH("НЕОДНОРОДНЫЕ",L23)))</formula>
    </cfRule>
    <cfRule type="containsText" dxfId="37" priority="50" operator="containsText" text="ОДНОРОДНЫЕ">
      <formula>NOT(ISERROR(SEARCH("ОДНОРОДНЫЕ",L23)))</formula>
    </cfRule>
    <cfRule type="containsText" dxfId="36" priority="51" operator="containsText" text="НЕОДНОРОДНЫЕ">
      <formula>NOT(ISERROR(SEARCH("НЕОДНОРОДНЫЕ",L23)))</formula>
    </cfRule>
  </conditionalFormatting>
  <conditionalFormatting sqref="L24">
    <cfRule type="containsText" dxfId="35" priority="46" operator="containsText" text="НЕ">
      <formula>NOT(ISERROR(SEARCH("НЕ",L24)))</formula>
    </cfRule>
    <cfRule type="containsText" dxfId="34" priority="47" operator="containsText" text="ОДНОРОДНЫЕ">
      <formula>NOT(ISERROR(SEARCH("ОДНОРОДНЫЕ",L24)))</formula>
    </cfRule>
    <cfRule type="containsText" dxfId="33" priority="48" operator="containsText" text="НЕОДНОРОДНЫЕ">
      <formula>NOT(ISERROR(SEARCH("НЕОДНОРОДНЫЕ",L24)))</formula>
    </cfRule>
  </conditionalFormatting>
  <conditionalFormatting sqref="L24">
    <cfRule type="containsText" dxfId="32" priority="43" operator="containsText" text="НЕОДНОРОДНЫЕ">
      <formula>NOT(ISERROR(SEARCH("НЕОДНОРОДНЫЕ",L24)))</formula>
    </cfRule>
    <cfRule type="containsText" dxfId="31" priority="44" operator="containsText" text="ОДНОРОДНЫЕ">
      <formula>NOT(ISERROR(SEARCH("ОДНОРОДНЫЕ",L24)))</formula>
    </cfRule>
    <cfRule type="containsText" dxfId="30" priority="45" operator="containsText" text="НЕОДНОРОДНЫЕ">
      <formula>NOT(ISERROR(SEARCH("НЕОДНОРОДНЫЕ",L24)))</formula>
    </cfRule>
  </conditionalFormatting>
  <conditionalFormatting sqref="L18">
    <cfRule type="containsText" dxfId="29" priority="28" operator="containsText" text="НЕ">
      <formula>NOT(ISERROR(SEARCH("НЕ",L18)))</formula>
    </cfRule>
    <cfRule type="containsText" dxfId="28" priority="29" operator="containsText" text="ОДНОРОДНЫЕ">
      <formula>NOT(ISERROR(SEARCH("ОДНОРОДНЫЕ",L18)))</formula>
    </cfRule>
    <cfRule type="containsText" dxfId="27" priority="30" operator="containsText" text="НЕОДНОРОДНЫЕ">
      <formula>NOT(ISERROR(SEARCH("НЕОДНОРОДНЫЕ",L18)))</formula>
    </cfRule>
  </conditionalFormatting>
  <conditionalFormatting sqref="L18">
    <cfRule type="containsText" dxfId="26" priority="25" operator="containsText" text="НЕОДНОРОДНЫЕ">
      <formula>NOT(ISERROR(SEARCH("НЕОДНОРОДНЫЕ",L18)))</formula>
    </cfRule>
    <cfRule type="containsText" dxfId="25" priority="26" operator="containsText" text="ОДНОРОДНЫЕ">
      <formula>NOT(ISERROR(SEARCH("ОДНОРОДНЫЕ",L18)))</formula>
    </cfRule>
    <cfRule type="containsText" dxfId="24" priority="27" operator="containsText" text="НЕОДНОРОДНЫЕ">
      <formula>NOT(ISERROR(SEARCH("НЕОДНОРОДНЫЕ",L18)))</formula>
    </cfRule>
  </conditionalFormatting>
  <conditionalFormatting sqref="L19">
    <cfRule type="containsText" dxfId="23" priority="22" operator="containsText" text="НЕ">
      <formula>NOT(ISERROR(SEARCH("НЕ",L19)))</formula>
    </cfRule>
    <cfRule type="containsText" dxfId="22" priority="23" operator="containsText" text="ОДНОРОДНЫЕ">
      <formula>NOT(ISERROR(SEARCH("ОДНОРОДНЫЕ",L19)))</formula>
    </cfRule>
    <cfRule type="containsText" dxfId="21" priority="24" operator="containsText" text="НЕОДНОРОДНЫЕ">
      <formula>NOT(ISERROR(SEARCH("НЕОДНОРОДНЫЕ",L19)))</formula>
    </cfRule>
  </conditionalFormatting>
  <conditionalFormatting sqref="L19">
    <cfRule type="containsText" dxfId="20" priority="19" operator="containsText" text="НЕОДНОРОДНЫЕ">
      <formula>NOT(ISERROR(SEARCH("НЕОДНОРОДНЫЕ",L19)))</formula>
    </cfRule>
    <cfRule type="containsText" dxfId="19" priority="20" operator="containsText" text="ОДНОРОДНЫЕ">
      <formula>NOT(ISERROR(SEARCH("ОДНОРОДНЫЕ",L19)))</formula>
    </cfRule>
    <cfRule type="containsText" dxfId="18" priority="21" operator="containsText" text="НЕОДНОРОДНЫЕ">
      <formula>NOT(ISERROR(SEARCH("НЕОДНОРОДНЫЕ",L19)))</formula>
    </cfRule>
  </conditionalFormatting>
  <conditionalFormatting sqref="L22">
    <cfRule type="containsText" dxfId="17" priority="16" operator="containsText" text="НЕ">
      <formula>NOT(ISERROR(SEARCH("НЕ",L22)))</formula>
    </cfRule>
    <cfRule type="containsText" dxfId="16" priority="17" operator="containsText" text="ОДНОРОДНЫЕ">
      <formula>NOT(ISERROR(SEARCH("ОДНОРОДНЫЕ",L22)))</formula>
    </cfRule>
    <cfRule type="containsText" dxfId="15" priority="18" operator="containsText" text="НЕОДНОРОДНЫЕ">
      <formula>NOT(ISERROR(SEARCH("НЕОДНОРОДНЫЕ",L22)))</formula>
    </cfRule>
  </conditionalFormatting>
  <conditionalFormatting sqref="L22">
    <cfRule type="containsText" dxfId="14" priority="13" operator="containsText" text="НЕОДНОРОДНЫЕ">
      <formula>NOT(ISERROR(SEARCH("НЕОДНОРОДНЫЕ",L22)))</formula>
    </cfRule>
    <cfRule type="containsText" dxfId="13" priority="14" operator="containsText" text="ОДНОРОДНЫЕ">
      <formula>NOT(ISERROR(SEARCH("ОДНОРОДНЫЕ",L22)))</formula>
    </cfRule>
    <cfRule type="containsText" dxfId="12" priority="15" operator="containsText" text="НЕОДНОРОДНЫЕ">
      <formula>NOT(ISERROR(SEARCH("НЕОДНОРОДНЫЕ",L22)))</formula>
    </cfRule>
  </conditionalFormatting>
  <conditionalFormatting sqref="L20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conditionalFormatting sqref="L21">
    <cfRule type="containsText" dxfId="5" priority="4" operator="containsText" text="НЕ">
      <formula>NOT(ISERROR(SEARCH("НЕ",L21)))</formula>
    </cfRule>
    <cfRule type="containsText" dxfId="4" priority="5" operator="containsText" text="ОДНОРОДНЫЕ">
      <formula>NOT(ISERROR(SEARCH("ОДНОРОДНЫЕ",L21)))</formula>
    </cfRule>
    <cfRule type="containsText" dxfId="3" priority="6" operator="containsText" text="НЕОДНОРОДНЫЕ">
      <formula>NOT(ISERROR(SEARCH("НЕОДНОРОДНЫЕ",L21)))</formula>
    </cfRule>
  </conditionalFormatting>
  <conditionalFormatting sqref="L21">
    <cfRule type="containsText" dxfId="2" priority="1" operator="containsText" text="НЕОДНОРОДНЫЕ">
      <formula>NOT(ISERROR(SEARCH("НЕОДНОРОДНЫЕ",L21)))</formula>
    </cfRule>
    <cfRule type="containsText" dxfId="1" priority="2" operator="containsText" text="ОДНОРОДНЫЕ">
      <formula>NOT(ISERROR(SEARCH("ОДНОРОДНЫЕ",L21)))</formula>
    </cfRule>
    <cfRule type="containsText" dxfId="0" priority="3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2024-12-27T02:43:54Z</dcterms:modified>
</cp:coreProperties>
</file>