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0" i="1" l="1"/>
  <c r="O20" i="1"/>
  <c r="N20" i="1"/>
  <c r="S20" i="1" s="1"/>
  <c r="P22" i="1"/>
  <c r="O22" i="1"/>
  <c r="N22" i="1"/>
  <c r="S22" i="1" s="1"/>
  <c r="P21" i="1"/>
  <c r="O21" i="1"/>
  <c r="N21" i="1"/>
  <c r="S21" i="1" s="1"/>
  <c r="P23" i="1"/>
  <c r="O23" i="1"/>
  <c r="N23" i="1"/>
  <c r="S23" i="1" s="1"/>
  <c r="Q21" i="1" l="1"/>
  <c r="R21" i="1" s="1"/>
  <c r="Q22" i="1"/>
  <c r="R22" i="1" s="1"/>
  <c r="Q23" i="1"/>
  <c r="R23" i="1" s="1"/>
  <c r="Q20" i="1"/>
  <c r="R20" i="1" s="1"/>
  <c r="P19" i="1"/>
  <c r="O19" i="1"/>
  <c r="N19" i="1"/>
  <c r="S19" i="1" s="1"/>
  <c r="Q19" i="1" l="1"/>
  <c r="R19" i="1" s="1"/>
  <c r="O24" i="1"/>
  <c r="P24" i="1"/>
  <c r="N24" i="1"/>
  <c r="Q24" i="1" l="1"/>
  <c r="S24" i="1"/>
  <c r="C16" i="1" s="1"/>
  <c r="R24" i="1" l="1"/>
</calcChain>
</file>

<file path=xl/sharedStrings.xml><?xml version="1.0" encoding="utf-8"?>
<sst xmlns="http://schemas.openxmlformats.org/spreadsheetml/2006/main" count="60" uniqueCount="46">
  <si>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</si>
  <si>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</si>
  <si>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</si>
  <si>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</si>
  <si>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</si>
  <si>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</si>
  <si>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</si>
  <si>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</si>
  <si>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</si>
  <si>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</si>
  <si>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</si>
  <si>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</si>
  <si>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</si>
  <si>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</si>
  <si>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</si>
  <si>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</si>
  <si>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</si>
  <si>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</si>
  <si>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</si>
  <si>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</si>
  <si>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</si>
  <si>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</si>
  <si>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</si>
  <si>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</si>
  <si>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</si>
  <si>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</si>
  <si>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</si>
  <si>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</si>
  <si>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</si>
  <si>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</si>
  <si>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</si>
  <si>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</si>
  <si>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</si>
  <si>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</si>
  <si>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Натрия хлорид</t>
  </si>
  <si>
    <t>Декстроза</t>
  </si>
  <si>
    <t>Вода для инъекций</t>
  </si>
  <si>
    <t xml:space="preserve">Калия и магния аспарагинат </t>
  </si>
  <si>
    <t>шт.</t>
  </si>
  <si>
    <t>уп.</t>
  </si>
  <si>
    <t>КП вх.1034/вс от 02/12/2024</t>
  </si>
  <si>
    <t>КП вх.1035/вс от 02/12/2024</t>
  </si>
  <si>
    <t>КП вх.1037/вс от 02/12/2024</t>
  </si>
  <si>
    <t>на поставкулекарственных препаратов группы растворы плазмозамещающие и перфузионные</t>
  </si>
  <si>
    <t>№ 281-24</t>
  </si>
  <si>
    <t>Начальная (максимальная) цена договора устанавливается в размере 573313,54 руб. (пятьсот семьдесят три тысячи триста тринадцать рублей пятьдесят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</si>
</sst>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Normal="100" zoomScalePageLayoutView="70" workbookViewId="0">
      <selection activeCell="P16" sqref="P16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6" width="15.140625" style="1" customWidth="1"/>
    <col min="7" max="7" width="16.42578125" style="1" customWidth="1"/>
    <col min="8" max="8" width="15.140625" style="1" hidden="1" customWidth="1"/>
    <col min="9" max="9" width="17.14062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19</v>
      </c>
    </row>
    <row r="2" spans="1:19" ht="14.45" customHeight="1" x14ac:dyDescent="0.25">
      <c r="S2" s="4" t="s">
        <v>20</v>
      </c>
    </row>
    <row r="3" spans="1:19" x14ac:dyDescent="0.25">
      <c r="G3" s="35" t="s">
        <v>43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x14ac:dyDescent="0.25">
      <c r="G4" s="17"/>
      <c r="H4" s="17"/>
      <c r="I4" s="17"/>
      <c r="J4" s="17"/>
      <c r="K4" s="17"/>
      <c r="L4" s="17"/>
      <c r="M4" s="17"/>
      <c r="N4" s="17"/>
      <c r="O4" s="19"/>
      <c r="P4" s="19"/>
      <c r="Q4" s="19"/>
      <c r="R4" s="19"/>
      <c r="S4" s="5" t="s">
        <v>22</v>
      </c>
    </row>
    <row r="5" spans="1:19" x14ac:dyDescent="0.25">
      <c r="G5" s="17"/>
      <c r="H5" s="17"/>
      <c r="I5" s="17"/>
      <c r="J5" s="17"/>
      <c r="K5" s="17"/>
      <c r="L5" s="17"/>
      <c r="M5" s="17"/>
      <c r="N5" s="17"/>
      <c r="O5" s="19"/>
      <c r="P5" s="19"/>
      <c r="Q5" s="19"/>
      <c r="R5" s="19"/>
      <c r="S5" s="5" t="s">
        <v>21</v>
      </c>
    </row>
    <row r="6" spans="1:19" ht="14.45" customHeight="1" x14ac:dyDescent="0.25">
      <c r="G6" s="17"/>
      <c r="H6" s="17"/>
      <c r="I6" s="17"/>
      <c r="J6" s="17"/>
      <c r="K6" s="17"/>
      <c r="L6" s="17"/>
      <c r="M6" s="17"/>
      <c r="N6" s="17"/>
      <c r="O6" s="19"/>
      <c r="P6" s="19"/>
      <c r="Q6" s="19"/>
      <c r="R6" s="19"/>
      <c r="S6" s="5" t="s">
        <v>44</v>
      </c>
    </row>
    <row r="7" spans="1:19" x14ac:dyDescent="0.25">
      <c r="G7" s="17"/>
      <c r="H7" s="17"/>
      <c r="I7" s="17"/>
      <c r="J7" s="17"/>
      <c r="K7" s="17"/>
      <c r="L7" s="17"/>
      <c r="M7" s="17"/>
      <c r="N7" s="17"/>
      <c r="O7" s="19"/>
      <c r="P7" s="19"/>
      <c r="Q7" s="19"/>
      <c r="R7" s="19"/>
      <c r="S7" s="3" t="s">
        <v>13</v>
      </c>
    </row>
    <row r="8" spans="1:19" x14ac:dyDescent="0.25">
      <c r="S8" s="18" t="s">
        <v>16</v>
      </c>
    </row>
    <row r="9" spans="1:19" x14ac:dyDescent="0.25">
      <c r="S9" s="18" t="s">
        <v>14</v>
      </c>
    </row>
    <row r="11" spans="1:19" ht="28.9" customHeight="1" x14ac:dyDescent="0.25">
      <c r="P11" s="36" t="s">
        <v>29</v>
      </c>
      <c r="Q11" s="36"/>
      <c r="R11" s="19"/>
      <c r="S11" s="17" t="s">
        <v>30</v>
      </c>
    </row>
    <row r="13" spans="1:19" x14ac:dyDescent="0.25">
      <c r="B13" s="24" t="s">
        <v>15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9" hidden="1" x14ac:dyDescent="0.25"/>
    <row r="16" spans="1:19" ht="63.75" customHeight="1" x14ac:dyDescent="0.25">
      <c r="A16" s="28" t="s">
        <v>11</v>
      </c>
      <c r="B16" s="29"/>
      <c r="C16" s="30">
        <f>SUM(S19:S24)</f>
        <v>573313.54</v>
      </c>
      <c r="D16" s="29"/>
      <c r="E16" s="7" t="s">
        <v>40</v>
      </c>
      <c r="F16" s="7" t="s">
        <v>41</v>
      </c>
      <c r="G16" s="7" t="s">
        <v>42</v>
      </c>
      <c r="H16" s="7"/>
      <c r="I16" s="8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33" t="s">
        <v>0</v>
      </c>
      <c r="B17" s="33" t="s">
        <v>1</v>
      </c>
      <c r="C17" s="33" t="s">
        <v>2</v>
      </c>
      <c r="D17" s="33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31</v>
      </c>
      <c r="L17" s="10" t="s">
        <v>32</v>
      </c>
      <c r="M17" s="10" t="s">
        <v>33</v>
      </c>
      <c r="N17" s="31" t="s">
        <v>12</v>
      </c>
      <c r="O17" s="33" t="s">
        <v>8</v>
      </c>
      <c r="P17" s="33" t="s">
        <v>9</v>
      </c>
      <c r="Q17" s="33" t="s">
        <v>10</v>
      </c>
      <c r="R17" s="33" t="s">
        <v>6</v>
      </c>
      <c r="S17" s="27" t="s">
        <v>7</v>
      </c>
    </row>
    <row r="18" spans="1:21" ht="30" x14ac:dyDescent="0.25">
      <c r="A18" s="34"/>
      <c r="B18" s="34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32"/>
      <c r="O18" s="33"/>
      <c r="P18" s="33"/>
      <c r="Q18" s="33"/>
      <c r="R18" s="33"/>
      <c r="S18" s="27"/>
    </row>
    <row r="19" spans="1:21" x14ac:dyDescent="0.25">
      <c r="A19" s="11">
        <v>1</v>
      </c>
      <c r="B19" s="15" t="s">
        <v>34</v>
      </c>
      <c r="C19" s="20" t="s">
        <v>38</v>
      </c>
      <c r="D19" s="37">
        <v>8200</v>
      </c>
      <c r="E19" s="8">
        <v>37.94</v>
      </c>
      <c r="F19" s="8">
        <v>67.56</v>
      </c>
      <c r="G19" s="8">
        <v>68.040000000000006</v>
      </c>
      <c r="H19" s="8"/>
      <c r="I19" s="8"/>
      <c r="J19" s="8"/>
      <c r="K19" s="8"/>
      <c r="L19" s="8"/>
      <c r="M19" s="10"/>
      <c r="N19" s="10">
        <f>ROUND(AVERAGE(E19:M19),2)</f>
        <v>57.85</v>
      </c>
      <c r="O19" s="13">
        <f xml:space="preserve"> COUNT(E19:H19)</f>
        <v>3</v>
      </c>
      <c r="P19" s="13">
        <f>STDEV(E19:H19)</f>
        <v>17.241349521813316</v>
      </c>
      <c r="Q19" s="13">
        <f t="shared" ref="Q19:Q24" si="0">P19/N19*100</f>
        <v>29.803542820766321</v>
      </c>
      <c r="R19" s="13" t="str">
        <f t="shared" ref="R19:R24" si="1">IF(Q19&lt;33,"ОДНОРОДНЫЕ","НЕОДНОРОДНЫЕ")</f>
        <v>ОДНОРОДНЫЕ</v>
      </c>
      <c r="S19" s="10">
        <f>D19*N19</f>
        <v>474370</v>
      </c>
    </row>
    <row r="20" spans="1:21" x14ac:dyDescent="0.25">
      <c r="A20" s="11">
        <v>2</v>
      </c>
      <c r="B20" s="16" t="s">
        <v>36</v>
      </c>
      <c r="C20" s="20" t="s">
        <v>39</v>
      </c>
      <c r="D20" s="37">
        <v>250</v>
      </c>
      <c r="E20" s="38">
        <v>103.7</v>
      </c>
      <c r="F20" s="8">
        <v>100</v>
      </c>
      <c r="G20" s="8">
        <v>102.3</v>
      </c>
      <c r="H20" s="8"/>
      <c r="I20" s="8"/>
      <c r="J20" s="8"/>
      <c r="K20" s="8"/>
      <c r="L20" s="8"/>
      <c r="M20" s="10"/>
      <c r="N20" s="10">
        <f>ROUND(AVERAGE(E20:M20),2)</f>
        <v>102</v>
      </c>
      <c r="O20" s="13">
        <f xml:space="preserve"> COUNT(E20:H20)</f>
        <v>3</v>
      </c>
      <c r="P20" s="13">
        <f>STDEV(E20:H20)</f>
        <v>1.8681541692269414</v>
      </c>
      <c r="Q20" s="13">
        <f t="shared" si="0"/>
        <v>1.8315236953205309</v>
      </c>
      <c r="R20" s="13" t="str">
        <f t="shared" si="1"/>
        <v>ОДНОРОДНЫЕ</v>
      </c>
      <c r="S20" s="10">
        <f>D20*N20</f>
        <v>25500</v>
      </c>
    </row>
    <row r="21" spans="1:21" x14ac:dyDescent="0.25">
      <c r="A21" s="11">
        <v>3</v>
      </c>
      <c r="B21" s="15" t="s">
        <v>35</v>
      </c>
      <c r="C21" s="20" t="s">
        <v>38</v>
      </c>
      <c r="D21" s="37">
        <v>720</v>
      </c>
      <c r="E21" s="8">
        <v>43.22</v>
      </c>
      <c r="F21" s="8">
        <v>59.83</v>
      </c>
      <c r="G21" s="8">
        <v>60</v>
      </c>
      <c r="H21" s="8"/>
      <c r="I21" s="8"/>
      <c r="J21" s="8"/>
      <c r="K21" s="8"/>
      <c r="L21" s="8"/>
      <c r="M21" s="10"/>
      <c r="N21" s="10">
        <f>ROUND(AVERAGE(E21:M21),2)</f>
        <v>54.35</v>
      </c>
      <c r="O21" s="13">
        <f xml:space="preserve"> COUNT(E21:H21)</f>
        <v>3</v>
      </c>
      <c r="P21" s="13">
        <f>STDEV(E21:H21)</f>
        <v>9.6392375217129516</v>
      </c>
      <c r="Q21" s="13">
        <f t="shared" si="0"/>
        <v>17.735487620447014</v>
      </c>
      <c r="R21" s="13" t="str">
        <f t="shared" si="1"/>
        <v>ОДНОРОДНЫЕ</v>
      </c>
      <c r="S21" s="10">
        <f>D21*N21</f>
        <v>39132</v>
      </c>
    </row>
    <row r="22" spans="1:21" x14ac:dyDescent="0.25">
      <c r="A22" s="11">
        <v>4</v>
      </c>
      <c r="B22" s="16" t="s">
        <v>36</v>
      </c>
      <c r="C22" s="20" t="s">
        <v>38</v>
      </c>
      <c r="D22" s="37">
        <v>24</v>
      </c>
      <c r="E22" s="8">
        <v>43.2</v>
      </c>
      <c r="F22" s="8">
        <v>52.71</v>
      </c>
      <c r="G22" s="8">
        <v>52.8</v>
      </c>
      <c r="H22" s="8"/>
      <c r="I22" s="8"/>
      <c r="J22" s="8"/>
      <c r="K22" s="8"/>
      <c r="L22" s="8"/>
      <c r="M22" s="10"/>
      <c r="N22" s="10">
        <f>ROUND(AVERAGE(E22:M22),2)</f>
        <v>49.57</v>
      </c>
      <c r="O22" s="13">
        <f xml:space="preserve"> COUNT(E22:H22)</f>
        <v>3</v>
      </c>
      <c r="P22" s="13">
        <f>STDEV(E22:H22)</f>
        <v>5.5167653566197625</v>
      </c>
      <c r="Q22" s="13">
        <f t="shared" si="0"/>
        <v>11.12924219612621</v>
      </c>
      <c r="R22" s="13" t="str">
        <f t="shared" si="1"/>
        <v>ОДНОРОДНЫЕ</v>
      </c>
      <c r="S22" s="10">
        <f>D22*N22</f>
        <v>1189.68</v>
      </c>
    </row>
    <row r="23" spans="1:21" x14ac:dyDescent="0.25">
      <c r="A23" s="11">
        <v>5</v>
      </c>
      <c r="B23" s="16" t="s">
        <v>36</v>
      </c>
      <c r="C23" s="20" t="s">
        <v>39</v>
      </c>
      <c r="D23" s="37">
        <v>250</v>
      </c>
      <c r="E23" s="8">
        <v>99</v>
      </c>
      <c r="F23" s="8">
        <v>123</v>
      </c>
      <c r="G23" s="8">
        <v>124.6</v>
      </c>
      <c r="H23" s="8"/>
      <c r="I23" s="8"/>
      <c r="J23" s="8"/>
      <c r="K23" s="8"/>
      <c r="L23" s="8"/>
      <c r="M23" s="10"/>
      <c r="N23" s="10">
        <f>ROUND(AVERAGE(E23:M23),2)</f>
        <v>115.53</v>
      </c>
      <c r="O23" s="13">
        <f xml:space="preserve"> COUNT(E23:H23)</f>
        <v>3</v>
      </c>
      <c r="P23" s="13">
        <f>STDEV(E23:H23)</f>
        <v>14.340618303731823</v>
      </c>
      <c r="Q23" s="13">
        <f t="shared" si="0"/>
        <v>12.412895614759648</v>
      </c>
      <c r="R23" s="13" t="str">
        <f t="shared" si="1"/>
        <v>ОДНОРОДНЫЕ</v>
      </c>
      <c r="S23" s="10">
        <f>D23*N23</f>
        <v>28882.5</v>
      </c>
    </row>
    <row r="24" spans="1:21" x14ac:dyDescent="0.25">
      <c r="A24" s="11">
        <v>6</v>
      </c>
      <c r="B24" s="15" t="s">
        <v>37</v>
      </c>
      <c r="C24" s="20" t="s">
        <v>38</v>
      </c>
      <c r="D24" s="37">
        <v>48</v>
      </c>
      <c r="E24" s="38">
        <v>76.34</v>
      </c>
      <c r="F24" s="8">
        <v>93.13</v>
      </c>
      <c r="G24" s="8">
        <v>95.5</v>
      </c>
      <c r="H24" s="8"/>
      <c r="I24" s="8"/>
      <c r="J24" s="8"/>
      <c r="K24" s="8"/>
      <c r="L24" s="8"/>
      <c r="M24" s="10"/>
      <c r="N24" s="10">
        <f>ROUND(AVERAGE(E24:M24),2)</f>
        <v>88.32</v>
      </c>
      <c r="O24" s="13">
        <f xml:space="preserve"> COUNT(E24:H24)</f>
        <v>3</v>
      </c>
      <c r="P24" s="13">
        <f>STDEV(E24:H24)</f>
        <v>10.44530676109291</v>
      </c>
      <c r="Q24" s="13">
        <f t="shared" si="0"/>
        <v>11.826660734933096</v>
      </c>
      <c r="R24" s="13" t="str">
        <f t="shared" si="1"/>
        <v>ОДНОРОДНЫЕ</v>
      </c>
      <c r="S24" s="10">
        <f>D24*N24</f>
        <v>4239.3599999999997</v>
      </c>
    </row>
    <row r="25" spans="1:21" x14ac:dyDescent="0.25">
      <c r="E25" s="9"/>
      <c r="F25" s="9"/>
      <c r="G25" s="9"/>
      <c r="T25" s="6"/>
      <c r="U25" s="1"/>
    </row>
    <row r="26" spans="1:21" x14ac:dyDescent="0.25">
      <c r="A26" s="25" t="s">
        <v>18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U26" s="6"/>
    </row>
    <row r="27" spans="1:21" x14ac:dyDescent="0.25">
      <c r="A27" s="26" t="s">
        <v>17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21" ht="1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6"/>
    </row>
    <row r="29" spans="1:21" s="19" customFormat="1" x14ac:dyDescent="0.25">
      <c r="A29" s="21" t="s">
        <v>45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"/>
      <c r="U29" s="2"/>
    </row>
    <row r="30" spans="1:21" x14ac:dyDescent="0.25">
      <c r="Q30" s="6"/>
      <c r="R30" s="6"/>
    </row>
    <row r="32" spans="1:21" x14ac:dyDescent="0.25">
      <c r="P32" s="6"/>
    </row>
    <row r="33" spans="15:18" x14ac:dyDescent="0.25">
      <c r="Q33" s="6"/>
      <c r="R33" s="6"/>
    </row>
    <row r="34" spans="15:18" x14ac:dyDescent="0.25">
      <c r="Q34" s="6"/>
    </row>
    <row r="35" spans="15:18" x14ac:dyDescent="0.25">
      <c r="O35" s="6"/>
    </row>
  </sheetData>
  <mergeCells count="18">
    <mergeCell ref="G3:S3"/>
    <mergeCell ref="B17:B18"/>
    <mergeCell ref="C17:D17"/>
    <mergeCell ref="P11:Q11"/>
    <mergeCell ref="A29:S29"/>
    <mergeCell ref="A28:S28"/>
    <mergeCell ref="B13:R13"/>
    <mergeCell ref="A26:S26"/>
    <mergeCell ref="A27:S27"/>
    <mergeCell ref="S17:S18"/>
    <mergeCell ref="A16:B16"/>
    <mergeCell ref="C16:D16"/>
    <mergeCell ref="N17:N18"/>
    <mergeCell ref="O17:O18"/>
    <mergeCell ref="P17:P18"/>
    <mergeCell ref="Q17:Q18"/>
    <mergeCell ref="R17:R18"/>
    <mergeCell ref="A17:A18"/>
  </mergeCells>
  <conditionalFormatting sqref="R24">
    <cfRule type="containsText" dxfId="41" priority="196" operator="containsText" text="НЕ">
      <formula>NOT(ISERROR(SEARCH("НЕ",R24)))</formula>
    </cfRule>
    <cfRule type="containsText" dxfId="40" priority="197" operator="containsText" text="ОДНОРОДНЫЕ">
      <formula>NOT(ISERROR(SEARCH("ОДНОРОДНЫЕ",R24)))</formula>
    </cfRule>
    <cfRule type="containsText" dxfId="39" priority="198" operator="containsText" text="НЕОДНОРОДНЫЕ">
      <formula>NOT(ISERROR(SEARCH("НЕОДНОРОДНЫЕ",R24)))</formula>
    </cfRule>
  </conditionalFormatting>
  <conditionalFormatting sqref="R24">
    <cfRule type="containsText" dxfId="38" priority="193" operator="containsText" text="НЕОДНОРОДНЫЕ">
      <formula>NOT(ISERROR(SEARCH("НЕОДНОРОДНЫЕ",R24)))</formula>
    </cfRule>
    <cfRule type="containsText" dxfId="37" priority="194" operator="containsText" text="ОДНОРОДНЫЕ">
      <formula>NOT(ISERROR(SEARCH("ОДНОРОДНЫЕ",R24)))</formula>
    </cfRule>
    <cfRule type="containsText" dxfId="36" priority="195" operator="containsText" text="НЕОДНОРОДНЫЕ">
      <formula>NOT(ISERROR(SEARCH("НЕОДНОРОДНЫЕ",R24)))</formula>
    </cfRule>
  </conditionalFormatting>
  <conditionalFormatting sqref="R19">
    <cfRule type="containsText" dxfId="35" priority="34" operator="containsText" text="НЕ">
      <formula>NOT(ISERROR(SEARCH("НЕ",R19)))</formula>
    </cfRule>
    <cfRule type="containsText" dxfId="34" priority="35" operator="containsText" text="ОДНОРОДНЫЕ">
      <formula>NOT(ISERROR(SEARCH("ОДНОРОДНЫЕ",R19)))</formula>
    </cfRule>
    <cfRule type="containsText" dxfId="33" priority="36" operator="containsText" text="НЕОДНОРОДНЫЕ">
      <formula>NOT(ISERROR(SEARCH("НЕОДНОРОДНЫЕ",R19)))</formula>
    </cfRule>
  </conditionalFormatting>
  <conditionalFormatting sqref="R19">
    <cfRule type="containsText" dxfId="32" priority="31" operator="containsText" text="НЕОДНОРОДНЫЕ">
      <formula>NOT(ISERROR(SEARCH("НЕОДНОРОДНЫЕ",R19)))</formula>
    </cfRule>
    <cfRule type="containsText" dxfId="31" priority="32" operator="containsText" text="ОДНОРОДНЫЕ">
      <formula>NOT(ISERROR(SEARCH("ОДНОРОДНЫЕ",R19)))</formula>
    </cfRule>
    <cfRule type="containsText" dxfId="30" priority="33" operator="containsText" text="НЕОДНОРОДНЫЕ">
      <formula>NOT(ISERROR(SEARCH("НЕОДНОРОДНЫЕ",R19)))</formula>
    </cfRule>
  </conditionalFormatting>
  <conditionalFormatting sqref="R23">
    <cfRule type="containsText" dxfId="29" priority="28" operator="containsText" text="НЕ">
      <formula>NOT(ISERROR(SEARCH("НЕ",R23)))</formula>
    </cfRule>
    <cfRule type="containsText" dxfId="28" priority="29" operator="containsText" text="ОДНОРОДНЫЕ">
      <formula>NOT(ISERROR(SEARCH("ОДНОРОДНЫЕ",R23)))</formula>
    </cfRule>
    <cfRule type="containsText" dxfId="27" priority="30" operator="containsText" text="НЕОДНОРОДНЫЕ">
      <formula>NOT(ISERROR(SEARCH("НЕОДНОРОДНЫЕ",R23)))</formula>
    </cfRule>
  </conditionalFormatting>
  <conditionalFormatting sqref="R23">
    <cfRule type="containsText" dxfId="26" priority="25" operator="containsText" text="НЕОДНОРОДНЫЕ">
      <formula>NOT(ISERROR(SEARCH("НЕОДНОРОДНЫЕ",R23)))</formula>
    </cfRule>
    <cfRule type="containsText" dxfId="25" priority="26" operator="containsText" text="ОДНОРОДНЫЕ">
      <formula>NOT(ISERROR(SEARCH("ОДНОРОДНЫЕ",R23)))</formula>
    </cfRule>
    <cfRule type="containsText" dxfId="24" priority="27" operator="containsText" text="НЕОДНОРОДНЫЕ">
      <formula>NOT(ISERROR(SEARCH("НЕОДНОРОДНЫЕ",R23)))</formula>
    </cfRule>
  </conditionalFormatting>
  <conditionalFormatting sqref="R22">
    <cfRule type="containsText" dxfId="23" priority="22" operator="containsText" text="НЕ">
      <formula>NOT(ISERROR(SEARCH("НЕ",R22)))</formula>
    </cfRule>
    <cfRule type="containsText" dxfId="22" priority="23" operator="containsText" text="ОДНОРОДНЫЕ">
      <formula>NOT(ISERROR(SEARCH("ОДНОРОДНЫЕ",R22)))</formula>
    </cfRule>
    <cfRule type="containsText" dxfId="21" priority="24" operator="containsText" text="НЕОДНОРОДНЫЕ">
      <formula>NOT(ISERROR(SEARCH("НЕОДНОРОДНЫЕ",R22)))</formula>
    </cfRule>
  </conditionalFormatting>
  <conditionalFormatting sqref="R22">
    <cfRule type="containsText" dxfId="20" priority="19" operator="containsText" text="НЕОДНОРОДНЫЕ">
      <formula>NOT(ISERROR(SEARCH("НЕОДНОРОДНЫЕ",R22)))</formula>
    </cfRule>
    <cfRule type="containsText" dxfId="19" priority="20" operator="containsText" text="ОДНОРОДНЫЕ">
      <formula>NOT(ISERROR(SEARCH("ОДНОРОДНЫЕ",R22)))</formula>
    </cfRule>
    <cfRule type="containsText" dxfId="18" priority="21" operator="containsText" text="НЕОДНОРОДНЫЕ">
      <formula>NOT(ISERROR(SEARCH("НЕОДНОРОДНЫЕ",R22)))</formula>
    </cfRule>
  </conditionalFormatting>
  <conditionalFormatting sqref="R21">
    <cfRule type="containsText" dxfId="17" priority="16" operator="containsText" text="НЕ">
      <formula>NOT(ISERROR(SEARCH("НЕ",R21)))</formula>
    </cfRule>
    <cfRule type="containsText" dxfId="16" priority="17" operator="containsText" text="ОДНОРОДНЫЕ">
      <formula>NOT(ISERROR(SEARCH("ОДНОРОДНЫЕ",R21)))</formula>
    </cfRule>
    <cfRule type="containsText" dxfId="15" priority="18" operator="containsText" text="НЕОДНОРОДНЫЕ">
      <formula>NOT(ISERROR(SEARCH("НЕОДНОРОДНЫЕ",R21)))</formula>
    </cfRule>
  </conditionalFormatting>
  <conditionalFormatting sqref="R21">
    <cfRule type="containsText" dxfId="14" priority="13" operator="containsText" text="НЕОДНОРОДНЫЕ">
      <formula>NOT(ISERROR(SEARCH("НЕОДНОРОДНЫЕ",R21)))</formula>
    </cfRule>
    <cfRule type="containsText" dxfId="13" priority="14" operator="containsText" text="ОДНОРОДНЫЕ">
      <formula>NOT(ISERROR(SEARCH("ОДНОРОДНЫЕ",R21)))</formula>
    </cfRule>
    <cfRule type="containsText" dxfId="12" priority="15" operator="containsText" text="НЕОДНОРОДНЫЕ">
      <formula>NOT(ISERROR(SEARCH("НЕОДНОРОДНЫЕ",R21)))</formula>
    </cfRule>
  </conditionalFormatting>
  <conditionalFormatting sqref="R20">
    <cfRule type="containsText" dxfId="11" priority="10" operator="containsText" text="НЕ">
      <formula>NOT(ISERROR(SEARCH("НЕ",R20)))</formula>
    </cfRule>
    <cfRule type="containsText" dxfId="10" priority="11" operator="containsText" text="ОДНОРОДНЫЕ">
      <formula>NOT(ISERROR(SEARCH("ОДНОРОДНЫЕ",R20)))</formula>
    </cfRule>
    <cfRule type="containsText" dxfId="9" priority="12" operator="containsText" text="НЕОДНОРОДНЫЕ">
      <formula>NOT(ISERROR(SEARCH("НЕОДНОРОДНЫЕ",R20)))</formula>
    </cfRule>
  </conditionalFormatting>
  <conditionalFormatting sqref="R20">
    <cfRule type="containsText" dxfId="8" priority="7" operator="containsText" text="НЕОДНОРОДНЫЕ">
      <formula>NOT(ISERROR(SEARCH("НЕОДНОРОДНЫЕ",R20)))</formula>
    </cfRule>
    <cfRule type="containsText" dxfId="7" priority="8" operator="containsText" text="ОДНОРОДНЫЕ">
      <formula>NOT(ISERROR(SEARCH("ОДНОРОДНЫЕ",R20)))</formula>
    </cfRule>
    <cfRule type="containsText" dxfId="6" priority="9" operator="containsText" text="НЕОДНОРОДНЫЕ">
      <formula>NOT(ISERROR(SEARCH("НЕОДНОРОДНЫЕ",R20)))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2024-12-19T11:46:47Z</dcterms:modified>
</cp:coreProperties>
</file>