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O19" i="1" l="1"/>
  <c r="G20" i="1" l="1"/>
  <c r="F20" i="1"/>
  <c r="E20" i="1"/>
  <c r="L19" i="1"/>
  <c r="K19" i="1"/>
  <c r="M19" i="1" l="1"/>
  <c r="N19" i="1" s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<sst xmlns="http://schemas.openxmlformats.org/spreadsheetml/2006/main" count="41" uniqueCount="37">
  <si>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</si>
  <si>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</si>
  <si>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</si>
  <si>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</si>
  <si>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</si>
  <si>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</si>
  <si>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</si>
  <si>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</si>
  <si>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</si>
  <si>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</si>
  <si>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</si>
  <si>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</si>
  <si>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</si>
  <si>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</si>
  <si>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</si>
  <si>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</si>
  <si>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</si>
  <si>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</si>
  <si>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</si>
  <si>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</si>
  <si>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</si>
  <si>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</si>
  <si>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</si>
  <si>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</si>
  <si>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</si>
  <si>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</si>
  <si>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</si>
  <si>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</si>
  <si>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усл.ед.</t>
  </si>
  <si>
    <t>Оказание услуг по транспортировке тел умерших граждан из приемного отделения ОГАУЗ «ИГКБ № 8»</t>
  </si>
  <si>
    <t>на оказание услуг по транспортировке тел умерших граждан из приемного отделения ОГАУЗ «ИГКБ № 8»</t>
  </si>
  <si>
    <t>Исходя из имеющегося у Заказчика объёма финансового обеспечения для осуществления закупки НМЦД устанавливается в размере 637500 руб. (шестьсот тридцать семь тысяч пятьсот рублей 00 копеек)</t>
  </si>
  <si>
    <t>275-24</t>
  </si>
  <si>
    <t>КП вх.3204 от 13.12.2024</t>
  </si>
  <si>
    <t>КП вх.3173 от 12.12.2024</t>
  </si>
  <si>
    <t>КП вх.3174 от 12.12.2024</t>
  </si>
  <si>
    <t>путем запроса котировок в электронной форме, участниками которого могут быть только субъекты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</si>
</sst>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right" indent="15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PageLayoutView="70" workbookViewId="0">
      <selection activeCell="P24" sqref="P24"/>
    </sheetView>
  </sheetViews>
  <sheetFormatPr defaultRowHeight="15" x14ac:dyDescent="0.25"/>
  <cols>
    <col min="1" max="1" width="9.140625" style="7"/>
    <col min="2" max="2" width="27.28515625" style="7" customWidth="1"/>
    <col min="3" max="4" width="9.140625" style="7"/>
    <col min="5" max="6" width="17.28515625" style="3" customWidth="1"/>
    <col min="7" max="7" width="16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7" customWidth="1"/>
    <col min="12" max="12" width="12.5703125" style="7" customWidth="1"/>
    <col min="13" max="13" width="10.28515625" style="7" customWidth="1"/>
    <col min="14" max="14" width="19" style="7" customWidth="1"/>
    <col min="15" max="15" width="17.42578125" style="3" customWidth="1"/>
    <col min="16" max="16384" width="9.140625" style="5"/>
  </cols>
  <sheetData>
    <row r="1" spans="1:15" x14ac:dyDescent="0.25">
      <c r="O1" s="6" t="s">
        <v>26</v>
      </c>
    </row>
    <row r="2" spans="1:15" x14ac:dyDescent="0.25">
      <c r="O2" s="6" t="s">
        <v>27</v>
      </c>
    </row>
    <row r="3" spans="1:15" x14ac:dyDescent="0.25">
      <c r="O3" s="6" t="s">
        <v>30</v>
      </c>
    </row>
    <row r="4" spans="1:15" x14ac:dyDescent="0.25">
      <c r="O4" s="6" t="s">
        <v>36</v>
      </c>
    </row>
    <row r="5" spans="1:15" hidden="1" x14ac:dyDescent="0.25">
      <c r="O5" s="6"/>
    </row>
    <row r="6" spans="1:15" x14ac:dyDescent="0.25">
      <c r="O6" s="6" t="s">
        <v>32</v>
      </c>
    </row>
    <row r="7" spans="1:15" x14ac:dyDescent="0.25">
      <c r="O7" s="1" t="s">
        <v>15</v>
      </c>
    </row>
    <row r="8" spans="1:15" x14ac:dyDescent="0.25">
      <c r="O8" s="4" t="s">
        <v>20</v>
      </c>
    </row>
    <row r="9" spans="1:15" x14ac:dyDescent="0.25">
      <c r="J9" s="29" t="s">
        <v>16</v>
      </c>
      <c r="K9" s="29"/>
      <c r="L9" s="29"/>
      <c r="M9" s="29"/>
      <c r="N9" s="29"/>
      <c r="O9" s="29"/>
    </row>
    <row r="11" spans="1:15" ht="28.9" customHeight="1" x14ac:dyDescent="0.25">
      <c r="J11" s="19" t="s">
        <v>19</v>
      </c>
      <c r="K11" s="19"/>
      <c r="L11" s="19"/>
      <c r="M11" s="19"/>
      <c r="O11" s="3" t="s">
        <v>17</v>
      </c>
    </row>
    <row r="13" spans="1:15" x14ac:dyDescent="0.25">
      <c r="B13" s="19" t="s">
        <v>18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5" hidden="1" x14ac:dyDescent="0.25"/>
    <row r="16" spans="1:15" s="7" customFormat="1" ht="46.5" customHeight="1" x14ac:dyDescent="0.25">
      <c r="A16" s="23"/>
      <c r="B16" s="24"/>
      <c r="C16" s="25"/>
      <c r="D16" s="24"/>
      <c r="E16" s="17" t="s">
        <v>35</v>
      </c>
      <c r="F16" s="17" t="s">
        <v>34</v>
      </c>
      <c r="G16" s="17" t="s">
        <v>33</v>
      </c>
      <c r="H16" s="2"/>
      <c r="I16" s="2"/>
      <c r="J16" s="8"/>
      <c r="K16" s="9"/>
      <c r="L16" s="9"/>
      <c r="M16" s="9"/>
      <c r="N16" s="9"/>
      <c r="O16" s="8"/>
    </row>
    <row r="17" spans="1:15" s="7" customFormat="1" x14ac:dyDescent="0.25">
      <c r="A17" s="28" t="s">
        <v>0</v>
      </c>
      <c r="B17" s="28" t="s">
        <v>1</v>
      </c>
      <c r="C17" s="28" t="s">
        <v>2</v>
      </c>
      <c r="D17" s="28"/>
      <c r="E17" s="8" t="s">
        <v>5</v>
      </c>
      <c r="F17" s="8" t="s">
        <v>7</v>
      </c>
      <c r="G17" s="8" t="s">
        <v>8</v>
      </c>
      <c r="H17" s="8" t="s">
        <v>21</v>
      </c>
      <c r="I17" s="8" t="s">
        <v>22</v>
      </c>
      <c r="J17" s="26" t="s">
        <v>14</v>
      </c>
      <c r="K17" s="28" t="s">
        <v>11</v>
      </c>
      <c r="L17" s="28" t="s">
        <v>12</v>
      </c>
      <c r="M17" s="28" t="s">
        <v>13</v>
      </c>
      <c r="N17" s="28" t="s">
        <v>9</v>
      </c>
      <c r="O17" s="22" t="s">
        <v>10</v>
      </c>
    </row>
    <row r="18" spans="1:15" s="7" customFormat="1" ht="30" x14ac:dyDescent="0.25">
      <c r="A18" s="28"/>
      <c r="B18" s="28"/>
      <c r="C18" s="9" t="s">
        <v>3</v>
      </c>
      <c r="D18" s="9" t="s">
        <v>4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27"/>
      <c r="K18" s="28"/>
      <c r="L18" s="28"/>
      <c r="M18" s="28"/>
      <c r="N18" s="28"/>
      <c r="O18" s="22"/>
    </row>
    <row r="19" spans="1:15" s="7" customFormat="1" ht="51" x14ac:dyDescent="0.25">
      <c r="A19" s="9">
        <v>1</v>
      </c>
      <c r="B19" s="13" t="s">
        <v>29</v>
      </c>
      <c r="C19" s="12" t="s">
        <v>28</v>
      </c>
      <c r="D19" s="9">
        <v>250</v>
      </c>
      <c r="E19" s="14">
        <v>2550</v>
      </c>
      <c r="F19" s="8">
        <v>3000</v>
      </c>
      <c r="G19" s="8">
        <v>2800</v>
      </c>
      <c r="H19" s="8"/>
      <c r="I19" s="8"/>
      <c r="J19" s="8">
        <f>ROUND(AVERAGE(E19:G19),2)</f>
        <v>2783.33</v>
      </c>
      <c r="K19" s="9">
        <f t="shared" ref="K19" si="0">COUNT(E19:I19)</f>
        <v>3</v>
      </c>
      <c r="L19" s="9">
        <f t="shared" ref="L19" si="1">STDEV(E19:I19)</f>
        <v>225.46248764114472</v>
      </c>
      <c r="M19" s="9">
        <f t="shared" ref="M19" si="2">L19/J19*100</f>
        <v>8.1004583589134143</v>
      </c>
      <c r="N19" s="9" t="str">
        <f t="shared" ref="N19" si="3">IF(M19&lt;33,"ОДНОРОДНЫЕ","НЕОДНОРОДНЫЕ")</f>
        <v>ОДНОРОДНЫЕ</v>
      </c>
      <c r="O19" s="8">
        <f>D19*J19</f>
        <v>695832.5</v>
      </c>
    </row>
    <row r="20" spans="1:15" s="7" customFormat="1" x14ac:dyDescent="0.25">
      <c r="A20" s="9"/>
      <c r="B20" s="10" t="s">
        <v>24</v>
      </c>
      <c r="C20" s="9"/>
      <c r="D20" s="11"/>
      <c r="E20" s="8">
        <f>D19*E19</f>
        <v>637500</v>
      </c>
      <c r="F20" s="8">
        <f>D19*F19</f>
        <v>750000</v>
      </c>
      <c r="G20" s="8">
        <f>D19*G19</f>
        <v>700000</v>
      </c>
      <c r="H20" s="8"/>
      <c r="I20" s="8"/>
      <c r="J20" s="8"/>
      <c r="K20" s="9"/>
      <c r="L20" s="9"/>
      <c r="M20" s="9"/>
      <c r="N20" s="9"/>
      <c r="O20" s="8"/>
    </row>
    <row r="22" spans="1:15" x14ac:dyDescent="0.25">
      <c r="A22" s="20" t="s">
        <v>25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25">
      <c r="A23" s="20" t="s">
        <v>23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s="16" customFormat="1" ht="42" customHeight="1" x14ac:dyDescent="0.25">
      <c r="A25" s="18" t="s">
        <v>31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31" spans="1:15" x14ac:dyDescent="0.25">
      <c r="N31" s="15"/>
    </row>
  </sheetData>
  <mergeCells count="18">
    <mergeCell ref="J9:O9"/>
    <mergeCell ref="C17:D17"/>
    <mergeCell ref="J11:M11"/>
    <mergeCell ref="A25:O25"/>
    <mergeCell ref="B13:N13"/>
    <mergeCell ref="A22:O22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20">
    <cfRule type="containsText" dxfId="11" priority="10" operator="containsText" text="НЕ">
      <formula>NOT(ISERROR(SEARCH("НЕ",N20)))</formula>
    </cfRule>
    <cfRule type="containsText" dxfId="10" priority="11" operator="containsText" text="ОДНОРОДНЫЕ">
      <formula>NOT(ISERROR(SEARCH("ОДНОРОДНЫЕ",N20)))</formula>
    </cfRule>
    <cfRule type="containsText" dxfId="9" priority="12" operator="containsText" text="НЕОДНОРОДНЫЕ">
      <formula>NOT(ISERROR(SEARCH("НЕОДНОРОДНЫЕ",N20)))</formula>
    </cfRule>
  </conditionalFormatting>
  <conditionalFormatting sqref="N20">
    <cfRule type="containsText" dxfId="8" priority="7" operator="containsText" text="НЕОДНОРОДНЫЕ">
      <formula>NOT(ISERROR(SEARCH("НЕОДНОРОДНЫЕ",N20)))</formula>
    </cfRule>
    <cfRule type="containsText" dxfId="7" priority="8" operator="containsText" text="ОДНОРОДНЫЕ">
      <formula>NOT(ISERROR(SEARCH("ОДНОРОДНЫЕ",N20)))</formula>
    </cfRule>
    <cfRule type="containsText" dxfId="6" priority="9" operator="containsText" text="НЕОДНОРОДНЫЕ">
      <formula>NOT(ISERROR(SEARCH("НЕОДНОРОДНЫЕ",N20)))</formula>
    </cfRule>
  </conditionalFormatting>
  <conditionalFormatting sqref="N19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2024-12-13T09:44:59Z</dcterms:modified>
</cp:coreProperties>
</file>