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M25" i="1" s="1"/>
  <c r="H26" i="1"/>
  <c r="J25" i="1"/>
  <c r="I25" i="1"/>
  <c r="K25" i="1" l="1"/>
  <c r="L25" i="1" s="1"/>
  <c r="J23" i="1"/>
  <c r="I23" i="1"/>
  <c r="M23" i="1"/>
  <c r="J22" i="1"/>
  <c r="I22" i="1"/>
  <c r="M22" i="1"/>
  <c r="K22" i="1" l="1"/>
  <c r="L22" i="1" s="1"/>
  <c r="K23" i="1"/>
  <c r="L23" i="1" s="1"/>
  <c r="J26" i="1" l="1"/>
  <c r="I26" i="1"/>
  <c r="M26" i="1"/>
  <c r="J21" i="1"/>
  <c r="I21" i="1"/>
  <c r="M21" i="1"/>
  <c r="J24" i="1"/>
  <c r="I24" i="1"/>
  <c r="M24" i="1"/>
  <c r="K26" i="1" l="1"/>
  <c r="L26" i="1" s="1"/>
  <c r="K21" i="1"/>
  <c r="L21" i="1" s="1"/>
  <c r="K24" i="1"/>
  <c r="L24" i="1" s="1"/>
  <c r="E27" i="1"/>
  <c r="F27" i="1"/>
  <c r="G27" i="1"/>
  <c r="J20" i="1" l="1"/>
  <c r="I20" i="1"/>
  <c r="H20" i="1"/>
  <c r="M20" i="1" s="1"/>
  <c r="K20" i="1" l="1"/>
  <c r="L20" i="1" s="1"/>
  <c r="M27" i="1" l="1"/>
  <c r="C17" i="1" l="1"/>
</calcChain>
</file>

<file path=xl/sharedStrings.xml><?xml version="1.0" encoding="utf-8"?>
<sst xmlns="http://schemas.openxmlformats.org/spreadsheetml/2006/main" count="51" uniqueCount="43">
  <si>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</si>
  <si>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</si>
  <si>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</si>
  <si>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</si>
  <si>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</si>
  <si>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</si>
  <si>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</si>
  <si>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</si>
  <si>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</si>
  <si>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</si>
  <si>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</si>
  <si>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</si>
  <si>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</si>
  <si>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</si>
  <si>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</si>
  <si>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</si>
  <si>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</si>
  <si>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</si>
  <si>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</si>
  <si>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</si>
  <si>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</si>
  <si>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</si>
  <si>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</si>
  <si>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</si>
  <si>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</si>
  <si>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</si>
  <si>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</si>
  <si>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</si>
  <si>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</si>
  <si>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3028 от 03.12.2024</t>
  </si>
  <si>
    <t>КП вх. № 3027 от 03.12.2024</t>
  </si>
  <si>
    <t>Начальная (максимальная) цена договора</t>
  </si>
  <si>
    <t>№ 266-24</t>
  </si>
  <si>
    <t>на поставку бакалейной продукции (крупы)</t>
  </si>
  <si>
    <t>Крупа гречневая ядрица пропаренная 1 сорт</t>
  </si>
  <si>
    <t>Крупа рисовая (рис круглый) 1 сорт</t>
  </si>
  <si>
    <t>Крупа рисовая (рис пропаренный) 1 сорт</t>
  </si>
  <si>
    <t>Горох колотый 1 сорт</t>
  </si>
  <si>
    <t>Крупа манная марки М</t>
  </si>
  <si>
    <t>Крупа пшенная шлифованная  
1 сорт</t>
  </si>
  <si>
    <t>Крупа хлопья овсяные «Геркулес»</t>
  </si>
  <si>
    <t>КП вх. № 3045 от 03.12.2024</t>
  </si>
  <si>
    <t>Начальная (максимальная) цена договора устанавливается в размере 405254 руб. (четыреста пять тысяч двести пятьдесят четыре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</si>
</sst>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topLeftCell="A8" zoomScaleNormal="100" zoomScalePageLayoutView="70" workbookViewId="0">
      <selection activeCell="J22" sqref="J22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31" t="s">
        <v>33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32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5" t="s">
        <v>16</v>
      </c>
      <c r="K12" s="35"/>
      <c r="M12" s="1" t="s">
        <v>14</v>
      </c>
    </row>
    <row r="14" spans="2:13" x14ac:dyDescent="0.25"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8" t="s">
        <v>31</v>
      </c>
      <c r="B17" s="39"/>
      <c r="C17" s="40">
        <f>M27</f>
        <v>405254</v>
      </c>
      <c r="D17" s="39"/>
      <c r="E17" s="15" t="s">
        <v>30</v>
      </c>
      <c r="F17" s="15" t="s">
        <v>41</v>
      </c>
      <c r="G17" s="15" t="s">
        <v>29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29" t="s">
        <v>0</v>
      </c>
      <c r="B18" s="29" t="s">
        <v>1</v>
      </c>
      <c r="C18" s="29" t="s">
        <v>2</v>
      </c>
      <c r="D18" s="29"/>
      <c r="E18" s="24" t="s">
        <v>24</v>
      </c>
      <c r="F18" s="24" t="s">
        <v>25</v>
      </c>
      <c r="G18" s="24" t="s">
        <v>26</v>
      </c>
      <c r="H18" s="41" t="s">
        <v>11</v>
      </c>
      <c r="I18" s="29" t="s">
        <v>8</v>
      </c>
      <c r="J18" s="29" t="s">
        <v>9</v>
      </c>
      <c r="K18" s="29" t="s">
        <v>10</v>
      </c>
      <c r="L18" s="29" t="s">
        <v>6</v>
      </c>
      <c r="M18" s="37" t="s">
        <v>7</v>
      </c>
    </row>
    <row r="19" spans="1:16" x14ac:dyDescent="0.25">
      <c r="A19" s="30"/>
      <c r="B19" s="30"/>
      <c r="C19" s="17" t="s">
        <v>3</v>
      </c>
      <c r="D19" s="17" t="s">
        <v>4</v>
      </c>
      <c r="E19" s="25" t="s">
        <v>5</v>
      </c>
      <c r="F19" s="25" t="s">
        <v>5</v>
      </c>
      <c r="G19" s="24" t="s">
        <v>5</v>
      </c>
      <c r="H19" s="42"/>
      <c r="I19" s="29"/>
      <c r="J19" s="29"/>
      <c r="K19" s="29"/>
      <c r="L19" s="29"/>
      <c r="M19" s="37"/>
    </row>
    <row r="20" spans="1:16" ht="30" customHeight="1" x14ac:dyDescent="0.25">
      <c r="A20" s="9">
        <v>1</v>
      </c>
      <c r="B20" s="45" t="s">
        <v>34</v>
      </c>
      <c r="C20" s="44" t="s">
        <v>27</v>
      </c>
      <c r="D20" s="44">
        <v>1600</v>
      </c>
      <c r="E20" s="43">
        <v>68</v>
      </c>
      <c r="F20" s="43">
        <v>60</v>
      </c>
      <c r="G20" s="43">
        <v>65</v>
      </c>
      <c r="H20" s="19">
        <f>ROUND(AVERAGE(E20:G20),2)</f>
        <v>64.33</v>
      </c>
      <c r="I20" s="16">
        <f t="shared" ref="I20:I26" si="0" xml:space="preserve"> COUNT(E20:G20)</f>
        <v>3</v>
      </c>
      <c r="J20" s="16">
        <f t="shared" ref="J20:J26" si="1">STDEV(E20:G20)</f>
        <v>4.0414518843273806</v>
      </c>
      <c r="K20" s="16">
        <f t="shared" ref="K20:K26" si="2">J20/H20*100</f>
        <v>6.2823750727924468</v>
      </c>
      <c r="L20" s="16" t="str">
        <f t="shared" ref="L20:L26" si="3">IF(K20&lt;33,"ОДНОРОДНЫЕ","НЕОДНОРОДНЫЕ")</f>
        <v>ОДНОРОДНЫЕ</v>
      </c>
      <c r="M20" s="19">
        <f t="shared" ref="M20:M26" si="4">D20*H20</f>
        <v>102928</v>
      </c>
    </row>
    <row r="21" spans="1:16" ht="30" customHeight="1" x14ac:dyDescent="0.25">
      <c r="A21" s="9">
        <v>2</v>
      </c>
      <c r="B21" s="45" t="s">
        <v>35</v>
      </c>
      <c r="C21" s="44" t="s">
        <v>27</v>
      </c>
      <c r="D21" s="44">
        <v>500</v>
      </c>
      <c r="E21" s="43">
        <v>118</v>
      </c>
      <c r="F21" s="43">
        <v>135</v>
      </c>
      <c r="G21" s="43">
        <v>112</v>
      </c>
      <c r="H21" s="43">
        <f t="shared" ref="H21:H26" si="5">ROUND(AVERAGE(E21:G21),2)</f>
        <v>121.67</v>
      </c>
      <c r="I21" s="16">
        <f t="shared" ref="I21:I23" si="6" xml:space="preserve"> COUNT(E21:G21)</f>
        <v>3</v>
      </c>
      <c r="J21" s="16">
        <f t="shared" ref="J21:J23" si="7">STDEV(E21:G21)</f>
        <v>11.930353445448855</v>
      </c>
      <c r="K21" s="16">
        <f t="shared" ref="K21:K23" si="8">J21/H21*100</f>
        <v>9.8055013112919003</v>
      </c>
      <c r="L21" s="16" t="str">
        <f t="shared" ref="L21:L23" si="9">IF(K21&lt;33,"ОДНОРОДНЫЕ","НЕОДНОРОДНЫЕ")</f>
        <v>ОДНОРОДНЫЕ</v>
      </c>
      <c r="M21" s="19">
        <f t="shared" ref="M21:M23" si="10">D21*H21</f>
        <v>60835</v>
      </c>
    </row>
    <row r="22" spans="1:16" s="22" customFormat="1" ht="30" customHeight="1" x14ac:dyDescent="0.25">
      <c r="A22" s="9">
        <v>3</v>
      </c>
      <c r="B22" s="45" t="s">
        <v>36</v>
      </c>
      <c r="C22" s="44" t="s">
        <v>27</v>
      </c>
      <c r="D22" s="44">
        <v>600</v>
      </c>
      <c r="E22" s="43">
        <v>121</v>
      </c>
      <c r="F22" s="43">
        <v>158</v>
      </c>
      <c r="G22" s="43">
        <v>115</v>
      </c>
      <c r="H22" s="43">
        <f t="shared" si="5"/>
        <v>131.33000000000001</v>
      </c>
      <c r="I22" s="21">
        <f t="shared" si="6"/>
        <v>3</v>
      </c>
      <c r="J22" s="21">
        <f t="shared" si="7"/>
        <v>23.288051299611396</v>
      </c>
      <c r="K22" s="21">
        <f t="shared" si="8"/>
        <v>17.732468818709659</v>
      </c>
      <c r="L22" s="21" t="str">
        <f t="shared" si="9"/>
        <v>ОДНОРОДНЫЕ</v>
      </c>
      <c r="M22" s="23">
        <f t="shared" si="10"/>
        <v>78798.000000000015</v>
      </c>
    </row>
    <row r="23" spans="1:16" s="22" customFormat="1" ht="30" customHeight="1" x14ac:dyDescent="0.25">
      <c r="A23" s="9">
        <v>4</v>
      </c>
      <c r="B23" s="45" t="s">
        <v>37</v>
      </c>
      <c r="C23" s="44" t="s">
        <v>27</v>
      </c>
      <c r="D23" s="44">
        <v>800</v>
      </c>
      <c r="E23" s="43">
        <v>60</v>
      </c>
      <c r="F23" s="43">
        <v>43</v>
      </c>
      <c r="G23" s="43">
        <v>57</v>
      </c>
      <c r="H23" s="43">
        <f t="shared" si="5"/>
        <v>53.33</v>
      </c>
      <c r="I23" s="21">
        <f t="shared" si="6"/>
        <v>3</v>
      </c>
      <c r="J23" s="21">
        <f t="shared" si="7"/>
        <v>9.0737717258774495</v>
      </c>
      <c r="K23" s="21">
        <f t="shared" si="8"/>
        <v>17.014385385106788</v>
      </c>
      <c r="L23" s="21" t="str">
        <f t="shared" si="9"/>
        <v>ОДНОРОДНЫЕ</v>
      </c>
      <c r="M23" s="23">
        <f t="shared" si="10"/>
        <v>42664</v>
      </c>
    </row>
    <row r="24" spans="1:16" ht="30" customHeight="1" x14ac:dyDescent="0.25">
      <c r="A24" s="9">
        <v>5</v>
      </c>
      <c r="B24" s="45" t="s">
        <v>38</v>
      </c>
      <c r="C24" s="44" t="s">
        <v>27</v>
      </c>
      <c r="D24" s="44">
        <v>500</v>
      </c>
      <c r="E24" s="43">
        <v>58</v>
      </c>
      <c r="F24" s="43">
        <v>54</v>
      </c>
      <c r="G24" s="43">
        <v>55</v>
      </c>
      <c r="H24" s="43">
        <f t="shared" si="5"/>
        <v>55.67</v>
      </c>
      <c r="I24" s="16">
        <f t="shared" si="0"/>
        <v>3</v>
      </c>
      <c r="J24" s="16">
        <f t="shared" si="1"/>
        <v>2.0816659994661326</v>
      </c>
      <c r="K24" s="16">
        <f t="shared" si="2"/>
        <v>3.7392958495888853</v>
      </c>
      <c r="L24" s="16" t="str">
        <f t="shared" si="3"/>
        <v>ОДНОРОДНЫЕ</v>
      </c>
      <c r="M24" s="19">
        <f t="shared" si="4"/>
        <v>27835</v>
      </c>
    </row>
    <row r="25" spans="1:16" s="27" customFormat="1" ht="30" customHeight="1" x14ac:dyDescent="0.25">
      <c r="A25" s="9">
        <v>6</v>
      </c>
      <c r="B25" s="45" t="s">
        <v>39</v>
      </c>
      <c r="C25" s="44" t="s">
        <v>27</v>
      </c>
      <c r="D25" s="44">
        <v>1000</v>
      </c>
      <c r="E25" s="43">
        <v>48</v>
      </c>
      <c r="F25" s="43">
        <v>57</v>
      </c>
      <c r="G25" s="43">
        <v>46</v>
      </c>
      <c r="H25" s="43">
        <f t="shared" si="5"/>
        <v>50.33</v>
      </c>
      <c r="I25" s="26">
        <f t="shared" ref="I25" si="11" xml:space="preserve"> COUNT(E25:G25)</f>
        <v>3</v>
      </c>
      <c r="J25" s="26">
        <f t="shared" ref="J25" si="12">STDEV(E25:G25)</f>
        <v>5.8594652770823155</v>
      </c>
      <c r="K25" s="26">
        <f t="shared" ref="K25" si="13">J25/H25*100</f>
        <v>11.642092742066989</v>
      </c>
      <c r="L25" s="26" t="str">
        <f t="shared" ref="L25" si="14">IF(K25&lt;33,"ОДНОРОДНЫЕ","НЕОДНОРОДНЫЕ")</f>
        <v>ОДНОРОДНЫЕ</v>
      </c>
      <c r="M25" s="28">
        <f t="shared" ref="M25" si="15">D25*H25</f>
        <v>50330</v>
      </c>
    </row>
    <row r="26" spans="1:16" ht="30" customHeight="1" x14ac:dyDescent="0.25">
      <c r="A26" s="9">
        <v>7</v>
      </c>
      <c r="B26" s="45" t="s">
        <v>40</v>
      </c>
      <c r="C26" s="44" t="s">
        <v>27</v>
      </c>
      <c r="D26" s="44">
        <v>800</v>
      </c>
      <c r="E26" s="43">
        <v>58</v>
      </c>
      <c r="F26" s="43">
        <v>44</v>
      </c>
      <c r="G26" s="43">
        <v>55</v>
      </c>
      <c r="H26" s="43">
        <f t="shared" si="5"/>
        <v>52.33</v>
      </c>
      <c r="I26" s="16">
        <f t="shared" si="0"/>
        <v>3</v>
      </c>
      <c r="J26" s="16">
        <f t="shared" si="1"/>
        <v>7.3711147958319732</v>
      </c>
      <c r="K26" s="16">
        <f t="shared" si="2"/>
        <v>14.085829917508072</v>
      </c>
      <c r="L26" s="16" t="str">
        <f t="shared" si="3"/>
        <v>ОДНОРОДНЫЕ</v>
      </c>
      <c r="M26" s="19">
        <f t="shared" si="4"/>
        <v>41864</v>
      </c>
    </row>
    <row r="27" spans="1:16" x14ac:dyDescent="0.25">
      <c r="A27" s="9"/>
      <c r="B27" s="10" t="s">
        <v>28</v>
      </c>
      <c r="C27" s="11"/>
      <c r="D27" s="12"/>
      <c r="E27" s="19">
        <f>SUMPRODUCT($D$20:$D$26,E20:E26)</f>
        <v>411800</v>
      </c>
      <c r="F27" s="19">
        <f>SUMPRODUCT($D$20:$D$26,F20:F26)</f>
        <v>411900</v>
      </c>
      <c r="G27" s="19">
        <f>SUMPRODUCT($D$20:$D$26,G20:G26)</f>
        <v>392100</v>
      </c>
      <c r="H27" s="19"/>
      <c r="I27" s="16"/>
      <c r="J27" s="16"/>
      <c r="K27" s="16"/>
      <c r="L27" s="16"/>
      <c r="M27" s="13">
        <f>SUM(M20:M26)</f>
        <v>405254</v>
      </c>
      <c r="O27" s="6"/>
    </row>
    <row r="28" spans="1:16" x14ac:dyDescent="0.25">
      <c r="A28" s="4"/>
      <c r="B28" s="4"/>
      <c r="C28" s="4"/>
      <c r="D28" s="4"/>
      <c r="E28" s="20"/>
      <c r="F28" s="20"/>
      <c r="G28" s="20"/>
      <c r="H28" s="20"/>
      <c r="I28" s="4"/>
      <c r="J28" s="4"/>
      <c r="K28" s="4"/>
      <c r="L28" s="4"/>
      <c r="M28" s="20"/>
      <c r="O28" s="6"/>
    </row>
    <row r="29" spans="1:16" x14ac:dyDescent="0.25">
      <c r="A29" s="36" t="s">
        <v>19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P29" s="6"/>
    </row>
    <row r="30" spans="1:16" x14ac:dyDescent="0.25">
      <c r="A30" s="34" t="s">
        <v>18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6" ht="1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O31" s="6"/>
    </row>
    <row r="32" spans="1:16" s="4" customFormat="1" x14ac:dyDescent="0.25">
      <c r="A32" s="32" t="s">
        <v>42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"/>
      <c r="O32" s="3"/>
    </row>
    <row r="33" spans="1:13" x14ac:dyDescent="0.25">
      <c r="A33" s="4"/>
      <c r="B33" s="4"/>
      <c r="C33" s="4"/>
      <c r="D33" s="4"/>
      <c r="E33" s="20"/>
      <c r="F33" s="20"/>
      <c r="G33" s="20"/>
      <c r="H33" s="20"/>
      <c r="I33" s="4"/>
      <c r="J33" s="4"/>
      <c r="K33" s="4"/>
      <c r="L33" s="4"/>
      <c r="M33" s="20"/>
    </row>
    <row r="34" spans="1:13" x14ac:dyDescent="0.25">
      <c r="A34" s="4"/>
      <c r="B34" s="4"/>
      <c r="C34" s="4"/>
      <c r="D34" s="4"/>
      <c r="E34" s="20"/>
      <c r="F34" s="20"/>
      <c r="G34" s="20"/>
      <c r="H34" s="20"/>
      <c r="I34" s="4"/>
      <c r="J34" s="14"/>
      <c r="K34" s="14"/>
      <c r="L34" s="4"/>
      <c r="M34" s="20"/>
    </row>
    <row r="35" spans="1:13" x14ac:dyDescent="0.25">
      <c r="A35" s="4"/>
      <c r="B35" s="4"/>
      <c r="C35" s="4"/>
      <c r="D35" s="4"/>
      <c r="E35" s="20"/>
      <c r="F35" s="20"/>
      <c r="G35" s="20"/>
      <c r="H35" s="20"/>
      <c r="I35" s="4"/>
      <c r="J35" s="4"/>
      <c r="K35" s="4"/>
      <c r="L35" s="4"/>
      <c r="M35" s="20"/>
    </row>
    <row r="36" spans="1:13" x14ac:dyDescent="0.25">
      <c r="A36" s="4"/>
      <c r="B36" s="4"/>
      <c r="C36" s="4"/>
      <c r="D36" s="4"/>
      <c r="E36" s="20"/>
      <c r="F36" s="20"/>
      <c r="G36" s="20"/>
      <c r="H36" s="20"/>
      <c r="I36" s="4"/>
      <c r="J36" s="4"/>
      <c r="K36" s="14"/>
      <c r="L36" s="4"/>
      <c r="M36" s="20"/>
    </row>
    <row r="37" spans="1:13" x14ac:dyDescent="0.25">
      <c r="J37" s="6"/>
      <c r="L37" s="6"/>
    </row>
    <row r="38" spans="1:13" x14ac:dyDescent="0.25">
      <c r="L38" s="6"/>
    </row>
    <row r="40" spans="1:13" x14ac:dyDescent="0.25">
      <c r="L40" s="6"/>
    </row>
  </sheetData>
  <mergeCells count="18">
    <mergeCell ref="K18:K19"/>
    <mergeCell ref="L18:L19"/>
    <mergeCell ref="A18:A19"/>
    <mergeCell ref="B18:B19"/>
    <mergeCell ref="C18:D18"/>
    <mergeCell ref="E3:M3"/>
    <mergeCell ref="A32:M32"/>
    <mergeCell ref="A31:M31"/>
    <mergeCell ref="J12:K12"/>
    <mergeCell ref="B14:L14"/>
    <mergeCell ref="A29:M29"/>
    <mergeCell ref="A30:M30"/>
    <mergeCell ref="M18:M19"/>
    <mergeCell ref="A17:B17"/>
    <mergeCell ref="C17:D17"/>
    <mergeCell ref="H18:H19"/>
    <mergeCell ref="I18:I19"/>
    <mergeCell ref="J18:J19"/>
  </mergeCells>
  <conditionalFormatting sqref="L27">
    <cfRule type="containsText" dxfId="53" priority="208" operator="containsText" text="НЕ">
      <formula>NOT(ISERROR(SEARCH("НЕ",L27)))</formula>
    </cfRule>
    <cfRule type="containsText" dxfId="52" priority="209" operator="containsText" text="ОДНОРОДНЫЕ">
      <formula>NOT(ISERROR(SEARCH("ОДНОРОДНЫЕ",L27)))</formula>
    </cfRule>
    <cfRule type="containsText" dxfId="51" priority="210" operator="containsText" text="НЕОДНОРОДНЫЕ">
      <formula>NOT(ISERROR(SEARCH("НЕОДНОРОДНЫЕ",L27)))</formula>
    </cfRule>
  </conditionalFormatting>
  <conditionalFormatting sqref="L27">
    <cfRule type="containsText" dxfId="50" priority="205" operator="containsText" text="НЕОДНОРОДНЫЕ">
      <formula>NOT(ISERROR(SEARCH("НЕОДНОРОДНЫЕ",L27)))</formula>
    </cfRule>
    <cfRule type="containsText" dxfId="49" priority="206" operator="containsText" text="ОДНОРОДНЫЕ">
      <formula>NOT(ISERROR(SEARCH("ОДНОРОДНЫЕ",L27)))</formula>
    </cfRule>
    <cfRule type="containsText" dxfId="48" priority="207" operator="containsText" text="НЕОДНОРОДНЫЕ">
      <formula>NOT(ISERROR(SEARCH("НЕОДНОРОДНЫЕ",L27)))</formula>
    </cfRule>
  </conditionalFormatting>
  <conditionalFormatting sqref="L20">
    <cfRule type="containsText" dxfId="47" priority="46" operator="containsText" text="НЕ">
      <formula>NOT(ISERROR(SEARCH("НЕ",L20)))</formula>
    </cfRule>
    <cfRule type="containsText" dxfId="46" priority="47" operator="containsText" text="ОДНОРОДНЫЕ">
      <formula>NOT(ISERROR(SEARCH("ОДНОРОДНЫЕ",L20)))</formula>
    </cfRule>
    <cfRule type="containsText" dxfId="45" priority="48" operator="containsText" text="НЕОДНОРОДНЫЕ">
      <formula>NOT(ISERROR(SEARCH("НЕОДНОРОДНЫЕ",L20)))</formula>
    </cfRule>
  </conditionalFormatting>
  <conditionalFormatting sqref="L20">
    <cfRule type="containsText" dxfId="44" priority="43" operator="containsText" text="НЕОДНОРОДНЫЕ">
      <formula>NOT(ISERROR(SEARCH("НЕОДНОРОДНЫЕ",L20)))</formula>
    </cfRule>
    <cfRule type="containsText" dxfId="43" priority="44" operator="containsText" text="ОДНОРОДНЫЕ">
      <formula>NOT(ISERROR(SEARCH("ОДНОРОДНЫЕ",L20)))</formula>
    </cfRule>
    <cfRule type="containsText" dxfId="42" priority="45" operator="containsText" text="НЕОДНОРОДНЫЕ">
      <formula>NOT(ISERROR(SEARCH("НЕОДНОРОДНЫЕ",L20)))</formula>
    </cfRule>
  </conditionalFormatting>
  <conditionalFormatting sqref="L24">
    <cfRule type="containsText" dxfId="41" priority="34" operator="containsText" text="НЕ">
      <formula>NOT(ISERROR(SEARCH("НЕ",L24)))</formula>
    </cfRule>
    <cfRule type="containsText" dxfId="40" priority="35" operator="containsText" text="ОДНОРОДНЫЕ">
      <formula>NOT(ISERROR(SEARCH("ОДНОРОДНЫЕ",L24)))</formula>
    </cfRule>
    <cfRule type="containsText" dxfId="39" priority="36" operator="containsText" text="НЕОДНОРОДНЫЕ">
      <formula>NOT(ISERROR(SEARCH("НЕОДНОРОДНЫЕ",L24)))</formula>
    </cfRule>
  </conditionalFormatting>
  <conditionalFormatting sqref="L24">
    <cfRule type="containsText" dxfId="38" priority="31" operator="containsText" text="НЕОДНОРОДНЫЕ">
      <formula>NOT(ISERROR(SEARCH("НЕОДНОРОДНЫЕ",L24)))</formula>
    </cfRule>
    <cfRule type="containsText" dxfId="37" priority="32" operator="containsText" text="ОДНОРОДНЫЕ">
      <formula>NOT(ISERROR(SEARCH("ОДНОРОДНЫЕ",L24)))</formula>
    </cfRule>
    <cfRule type="containsText" dxfId="36" priority="33" operator="containsText" text="НЕОДНОРОДНЫЕ">
      <formula>NOT(ISERROR(SEARCH("НЕОДНОРОДНЫЕ",L24)))</formula>
    </cfRule>
  </conditionalFormatting>
  <conditionalFormatting sqref="L21">
    <cfRule type="containsText" dxfId="35" priority="28" operator="containsText" text="НЕ">
      <formula>NOT(ISERROR(SEARCH("НЕ",L21)))</formula>
    </cfRule>
    <cfRule type="containsText" dxfId="34" priority="29" operator="containsText" text="ОДНОРОДНЫЕ">
      <formula>NOT(ISERROR(SEARCH("ОДНОРОДНЫЕ",L21)))</formula>
    </cfRule>
    <cfRule type="containsText" dxfId="33" priority="30" operator="containsText" text="НЕОДНОРОДНЫЕ">
      <formula>NOT(ISERROR(SEARCH("НЕОДНОРОДНЫЕ",L21)))</formula>
    </cfRule>
  </conditionalFormatting>
  <conditionalFormatting sqref="L21">
    <cfRule type="containsText" dxfId="32" priority="25" operator="containsText" text="НЕОДНОРОДНЫЕ">
      <formula>NOT(ISERROR(SEARCH("НЕОДНОРОДНЫЕ",L21)))</formula>
    </cfRule>
    <cfRule type="containsText" dxfId="31" priority="26" operator="containsText" text="ОДНОРОДНЫЕ">
      <formula>NOT(ISERROR(SEARCH("ОДНОРОДНЫЕ",L21)))</formula>
    </cfRule>
    <cfRule type="containsText" dxfId="30" priority="27" operator="containsText" text="НЕОДНОРОДНЫЕ">
      <formula>NOT(ISERROR(SEARCH("НЕОДНОРОДНЫЕ",L21)))</formula>
    </cfRule>
  </conditionalFormatting>
  <conditionalFormatting sqref="L26">
    <cfRule type="containsText" dxfId="29" priority="22" operator="containsText" text="НЕ">
      <formula>NOT(ISERROR(SEARCH("НЕ",L26)))</formula>
    </cfRule>
    <cfRule type="containsText" dxfId="28" priority="23" operator="containsText" text="ОДНОРОДНЫЕ">
      <formula>NOT(ISERROR(SEARCH("ОДНОРОДНЫЕ",L26)))</formula>
    </cfRule>
    <cfRule type="containsText" dxfId="27" priority="24" operator="containsText" text="НЕОДНОРОДНЫЕ">
      <formula>NOT(ISERROR(SEARCH("НЕОДНОРОДНЫЕ",L26)))</formula>
    </cfRule>
  </conditionalFormatting>
  <conditionalFormatting sqref="L26">
    <cfRule type="containsText" dxfId="26" priority="19" operator="containsText" text="НЕОДНОРОДНЫЕ">
      <formula>NOT(ISERROR(SEARCH("НЕОДНОРОДНЫЕ",L26)))</formula>
    </cfRule>
    <cfRule type="containsText" dxfId="25" priority="20" operator="containsText" text="ОДНОРОДНЫЕ">
      <formula>NOT(ISERROR(SEARCH("ОДНОРОДНЫЕ",L26)))</formula>
    </cfRule>
    <cfRule type="containsText" dxfId="24" priority="21" operator="containsText" text="НЕОДНОРОДНЫЕ">
      <formula>NOT(ISERROR(SEARCH("НЕОДНОРОДНЫЕ",L26)))</formula>
    </cfRule>
  </conditionalFormatting>
  <conditionalFormatting sqref="L22">
    <cfRule type="containsText" dxfId="23" priority="16" operator="containsText" text="НЕ">
      <formula>NOT(ISERROR(SEARCH("НЕ",L22)))</formula>
    </cfRule>
    <cfRule type="containsText" dxfId="22" priority="17" operator="containsText" text="ОДНОРОДНЫЕ">
      <formula>NOT(ISERROR(SEARCH("ОДНОРОДНЫЕ",L22)))</formula>
    </cfRule>
    <cfRule type="containsText" dxfId="21" priority="18" operator="containsText" text="НЕОДНОРОДНЫЕ">
      <formula>NOT(ISERROR(SEARCH("НЕОДНОРОДНЫЕ",L22)))</formula>
    </cfRule>
  </conditionalFormatting>
  <conditionalFormatting sqref="L22">
    <cfRule type="containsText" dxfId="20" priority="13" operator="containsText" text="НЕОДНОРОДНЫЕ">
      <formula>NOT(ISERROR(SEARCH("НЕОДНОРОДНЫЕ",L22)))</formula>
    </cfRule>
    <cfRule type="containsText" dxfId="19" priority="14" operator="containsText" text="ОДНОРОДНЫЕ">
      <formula>NOT(ISERROR(SEARCH("ОДНОРОДНЫЕ",L22)))</formula>
    </cfRule>
    <cfRule type="containsText" dxfId="18" priority="15" operator="containsText" text="НЕОДНОРОДНЫЕ">
      <formula>NOT(ISERROR(SEARCH("НЕОДНОРОДНЫЕ",L22)))</formula>
    </cfRule>
  </conditionalFormatting>
  <conditionalFormatting sqref="L23">
    <cfRule type="containsText" dxfId="17" priority="10" operator="containsText" text="НЕ">
      <formula>NOT(ISERROR(SEARCH("НЕ",L23)))</formula>
    </cfRule>
    <cfRule type="containsText" dxfId="16" priority="11" operator="containsText" text="ОДНОРОДНЫЕ">
      <formula>NOT(ISERROR(SEARCH("ОДНОРОДНЫЕ",L23)))</formula>
    </cfRule>
    <cfRule type="containsText" dxfId="15" priority="12" operator="containsText" text="НЕОДНОРОДНЫЕ">
      <formula>NOT(ISERROR(SEARCH("НЕОДНОРОДНЫЕ",L23)))</formula>
    </cfRule>
  </conditionalFormatting>
  <conditionalFormatting sqref="L23">
    <cfRule type="containsText" dxfId="14" priority="7" operator="containsText" text="НЕОДНОРОДНЫЕ">
      <formula>NOT(ISERROR(SEARCH("НЕОДНОРОДНЫЕ",L23)))</formula>
    </cfRule>
    <cfRule type="containsText" dxfId="13" priority="8" operator="containsText" text="ОДНОРОДНЫЕ">
      <formula>NOT(ISERROR(SEARCH("ОДНОРОДНЫЕ",L23)))</formula>
    </cfRule>
    <cfRule type="containsText" dxfId="12" priority="9" operator="containsText" text="НЕОДНОРОДНЫЕ">
      <formula>NOT(ISERROR(SEARCH("НЕОДНОРОДНЫЕ",L23)))</formula>
    </cfRule>
  </conditionalFormatting>
  <conditionalFormatting sqref="L25">
    <cfRule type="containsText" dxfId="11" priority="4" operator="containsText" text="НЕ">
      <formula>NOT(ISERROR(SEARCH("НЕ",L25)))</formula>
    </cfRule>
    <cfRule type="containsText" dxfId="10" priority="5" operator="containsText" text="ОДНОРОДНЫЕ">
      <formula>NOT(ISERROR(SEARCH("ОДНОРОДНЫЕ",L25)))</formula>
    </cfRule>
    <cfRule type="containsText" dxfId="9" priority="6" operator="containsText" text="НЕОДНОРОДНЫЕ">
      <formula>NOT(ISERROR(SEARCH("НЕОДНОРОДНЫЕ",L25)))</formula>
    </cfRule>
  </conditionalFormatting>
  <conditionalFormatting sqref="L25">
    <cfRule type="containsText" dxfId="5" priority="1" operator="containsText" text="НЕОДНОРОДНЫЕ">
      <formula>NOT(ISERROR(SEARCH("НЕОДНОРОДНЫЕ",L25)))</formula>
    </cfRule>
    <cfRule type="containsText" dxfId="4" priority="2" operator="containsText" text="ОДНОРОДНЫЕ">
      <formula>NOT(ISERROR(SEARCH("ОДНОРОДНЫЕ",L25)))</formula>
    </cfRule>
    <cfRule type="containsText" dxfId="3" priority="3" operator="containsText" text="НЕОДНОРОДНЫЕ">
      <formula>NOT(ISERROR(SEARCH("НЕОДНОРОДНЫЕ",L25)))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2024-12-10T03:13:09Z</dcterms:modified>
</cp:coreProperties>
</file>