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M23" i="1" s="1"/>
  <c r="J22" i="1"/>
  <c r="K22" i="1" s="1"/>
  <c r="L22" i="1" s="1"/>
  <c r="I22" i="1"/>
  <c r="H22" i="1"/>
  <c r="M22" i="1" s="1"/>
  <c r="K23" i="1" l="1"/>
  <c r="L23" i="1" s="1"/>
  <c r="H21" i="1"/>
  <c r="H24" i="1"/>
  <c r="H25" i="1"/>
  <c r="J25" i="1" l="1"/>
  <c r="I25" i="1"/>
  <c r="M25" i="1"/>
  <c r="J21" i="1"/>
  <c r="I21" i="1"/>
  <c r="M21" i="1"/>
  <c r="J24" i="1"/>
  <c r="I24" i="1"/>
  <c r="M24" i="1"/>
  <c r="K25" i="1" l="1"/>
  <c r="L25" i="1" s="1"/>
  <c r="K21" i="1"/>
  <c r="L21" i="1" s="1"/>
  <c r="K24" i="1"/>
  <c r="L24" i="1" s="1"/>
  <c r="E26" i="1"/>
  <c r="F26" i="1"/>
  <c r="G26" i="1"/>
  <c r="J20" i="1" l="1"/>
  <c r="I20" i="1"/>
  <c r="H20" i="1"/>
  <c r="M20" i="1" s="1"/>
  <c r="K20" i="1" l="1"/>
  <c r="L20" i="1" s="1"/>
  <c r="M26" i="1" l="1"/>
  <c r="C17" i="1" s="1"/>
</calcChain>
</file>

<file path=xl/sharedStrings.xml><?xml version="1.0" encoding="utf-8"?>
<sst xmlns="http://schemas.openxmlformats.org/spreadsheetml/2006/main" count="49" uniqueCount="43">
  <si>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</si>
  <si>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</si>
  <si>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</si>
  <si>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</si>
  <si>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</si>
  <si>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</si>
  <si>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</si>
  <si>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</si>
  <si>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</si>
  <si>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</si>
  <si>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</si>
  <si>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</si>
  <si>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</si>
  <si>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</si>
  <si>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</si>
  <si>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</si>
  <si>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</si>
  <si>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</si>
  <si>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</si>
  <si>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</si>
  <si>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</si>
  <si>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</si>
  <si>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</si>
  <si>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</si>
  <si>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</si>
  <si>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</si>
  <si>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</si>
  <si>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кг</t>
  </si>
  <si>
    <t>ИТОГО:</t>
  </si>
  <si>
    <t>КП вх. № 3028 от 03.12.2024</t>
  </si>
  <si>
    <t>КП вх. № 3027 от 03.12.2024</t>
  </si>
  <si>
    <t>КП вх. № 3046,3045 от 03.12.2024</t>
  </si>
  <si>
    <t>Начальная (максимальная) цена договора</t>
  </si>
  <si>
    <t>№ 264-24</t>
  </si>
  <si>
    <t>на поставку бакалейной продукции (консервы овощные)</t>
  </si>
  <si>
    <t xml:space="preserve">Горошек зеленый консервированный </t>
  </si>
  <si>
    <t xml:space="preserve">Икра из кабачков </t>
  </si>
  <si>
    <t>Морская капуста консервированная или «Салат из морской капусты»</t>
  </si>
  <si>
    <t xml:space="preserve">Огурцы консервированные </t>
  </si>
  <si>
    <t xml:space="preserve">Томатная паста концентрированная </t>
  </si>
  <si>
    <t>Сок восстановленный осветленный, с мякотью (фруктовые, фруктово-овощные, овощные) Т/П, С/Б 1л</t>
  </si>
  <si>
    <t>л</t>
  </si>
  <si>
    <t>Начальная (максимальная) цена договора устанавливается в размере 1140134,10 руб. (один миллион сто сорок тысяч сто тридцать четыре рубля десять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</si>
</sst>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5" fontId="7" fillId="0" borderId="0"/>
    <xf numFmtId="165" fontId="6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Обычный" xfId="0" builtinId="0"/>
    <cellStyle name="Обычный 2" xfId="4"/>
    <cellStyle name="Обычный 3" xfId="1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PageLayoutView="70" workbookViewId="0">
      <selection activeCell="H33" sqref="H33:J33"/>
    </sheetView>
  </sheetViews>
  <sheetFormatPr defaultRowHeight="15" x14ac:dyDescent="0.25"/>
  <cols>
    <col min="1" max="1" width="6.140625" style="18" bestFit="1" customWidth="1"/>
    <col min="2" max="2" width="40.140625" style="18" customWidth="1"/>
    <col min="3" max="3" width="9.5703125" style="18" customWidth="1"/>
    <col min="4" max="4" width="7.140625" style="18" bestFit="1" customWidth="1"/>
    <col min="5" max="7" width="16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10.85546875" style="18" bestFit="1" customWidth="1"/>
    <col min="15" max="15" width="11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7" t="s">
        <v>20</v>
      </c>
    </row>
    <row r="2" spans="2:13" ht="14.45" customHeight="1" x14ac:dyDescent="0.25">
      <c r="M2" s="7" t="s">
        <v>21</v>
      </c>
    </row>
    <row r="3" spans="2:13" x14ac:dyDescent="0.25">
      <c r="E3" s="38" t="s">
        <v>34</v>
      </c>
      <c r="F3" s="38"/>
      <c r="G3" s="38"/>
      <c r="H3" s="38"/>
      <c r="I3" s="38"/>
      <c r="J3" s="38"/>
      <c r="K3" s="38"/>
      <c r="L3" s="38"/>
      <c r="M3" s="38"/>
    </row>
    <row r="4" spans="2:13" x14ac:dyDescent="0.25">
      <c r="G4" s="20"/>
      <c r="H4" s="20"/>
      <c r="I4" s="4"/>
      <c r="J4" s="4"/>
      <c r="K4" s="4"/>
      <c r="L4" s="4"/>
      <c r="M4" s="8" t="s">
        <v>23</v>
      </c>
    </row>
    <row r="5" spans="2:13" x14ac:dyDescent="0.25">
      <c r="G5" s="20"/>
      <c r="H5" s="20"/>
      <c r="I5" s="4"/>
      <c r="J5" s="4"/>
      <c r="K5" s="4"/>
      <c r="L5" s="4"/>
      <c r="M5" s="8" t="s">
        <v>22</v>
      </c>
    </row>
    <row r="6" spans="2:13" ht="14.45" customHeight="1" x14ac:dyDescent="0.25">
      <c r="G6" s="20"/>
      <c r="H6" s="20"/>
      <c r="I6" s="4"/>
      <c r="J6" s="4"/>
      <c r="K6" s="4"/>
      <c r="L6" s="4"/>
      <c r="M6" s="8" t="s">
        <v>33</v>
      </c>
    </row>
    <row r="7" spans="2:13" x14ac:dyDescent="0.25">
      <c r="G7" s="20"/>
      <c r="H7" s="20"/>
      <c r="I7" s="4"/>
      <c r="J7" s="4"/>
      <c r="K7" s="4"/>
      <c r="L7" s="4"/>
      <c r="M7" s="20"/>
    </row>
    <row r="8" spans="2:13" x14ac:dyDescent="0.25">
      <c r="G8" s="20"/>
      <c r="H8" s="20"/>
      <c r="I8" s="4"/>
      <c r="J8" s="4"/>
      <c r="K8" s="4"/>
      <c r="L8" s="4"/>
      <c r="M8" s="5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28" t="s">
        <v>16</v>
      </c>
      <c r="K12" s="28"/>
      <c r="M12" s="1" t="s">
        <v>14</v>
      </c>
    </row>
    <row r="14" spans="2:13" x14ac:dyDescent="0.25">
      <c r="B14" s="28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2:13" hidden="1" x14ac:dyDescent="0.25"/>
    <row r="16" spans="2:13" x14ac:dyDescent="0.25">
      <c r="E16" s="20"/>
      <c r="F16" s="20"/>
      <c r="G16" s="20"/>
    </row>
    <row r="17" spans="1:16" ht="54.6" customHeight="1" x14ac:dyDescent="0.25">
      <c r="A17" s="31" t="s">
        <v>32</v>
      </c>
      <c r="B17" s="32"/>
      <c r="C17" s="33">
        <f>M26</f>
        <v>1140134.1000000001</v>
      </c>
      <c r="D17" s="32"/>
      <c r="E17" s="15" t="s">
        <v>30</v>
      </c>
      <c r="F17" s="15" t="s">
        <v>31</v>
      </c>
      <c r="G17" s="15" t="s">
        <v>29</v>
      </c>
      <c r="H17" s="19"/>
      <c r="I17" s="16"/>
      <c r="J17" s="16"/>
      <c r="K17" s="16"/>
      <c r="L17" s="16"/>
      <c r="M17" s="19"/>
      <c r="P17" s="6"/>
    </row>
    <row r="18" spans="1:16" ht="30" customHeight="1" x14ac:dyDescent="0.25">
      <c r="A18" s="36" t="s">
        <v>0</v>
      </c>
      <c r="B18" s="36" t="s">
        <v>1</v>
      </c>
      <c r="C18" s="36" t="s">
        <v>2</v>
      </c>
      <c r="D18" s="36"/>
      <c r="E18" s="39" t="s">
        <v>24</v>
      </c>
      <c r="F18" s="39" t="s">
        <v>25</v>
      </c>
      <c r="G18" s="39" t="s">
        <v>26</v>
      </c>
      <c r="H18" s="34" t="s">
        <v>11</v>
      </c>
      <c r="I18" s="36" t="s">
        <v>8</v>
      </c>
      <c r="J18" s="36" t="s">
        <v>9</v>
      </c>
      <c r="K18" s="36" t="s">
        <v>10</v>
      </c>
      <c r="L18" s="36" t="s">
        <v>6</v>
      </c>
      <c r="M18" s="30" t="s">
        <v>7</v>
      </c>
    </row>
    <row r="19" spans="1:16" x14ac:dyDescent="0.25">
      <c r="A19" s="37"/>
      <c r="B19" s="37"/>
      <c r="C19" s="17" t="s">
        <v>3</v>
      </c>
      <c r="D19" s="17" t="s">
        <v>4</v>
      </c>
      <c r="E19" s="44" t="s">
        <v>5</v>
      </c>
      <c r="F19" s="44" t="s">
        <v>5</v>
      </c>
      <c r="G19" s="39" t="s">
        <v>5</v>
      </c>
      <c r="H19" s="35"/>
      <c r="I19" s="36"/>
      <c r="J19" s="36"/>
      <c r="K19" s="36"/>
      <c r="L19" s="36"/>
      <c r="M19" s="30"/>
    </row>
    <row r="20" spans="1:16" ht="30" customHeight="1" x14ac:dyDescent="0.25">
      <c r="A20" s="9">
        <v>1</v>
      </c>
      <c r="B20" s="42" t="s">
        <v>35</v>
      </c>
      <c r="C20" s="41" t="s">
        <v>27</v>
      </c>
      <c r="D20" s="41">
        <v>1100</v>
      </c>
      <c r="E20" s="40">
        <v>215</v>
      </c>
      <c r="F20" s="39">
        <v>180</v>
      </c>
      <c r="G20" s="39">
        <v>205</v>
      </c>
      <c r="H20" s="19">
        <f>ROUND(AVERAGE(E20:G20),2)</f>
        <v>200</v>
      </c>
      <c r="I20" s="16">
        <f t="shared" ref="I20:I25" si="0" xml:space="preserve"> COUNT(E20:G20)</f>
        <v>3</v>
      </c>
      <c r="J20" s="16">
        <f t="shared" ref="J20:J25" si="1">STDEV(E20:G20)</f>
        <v>18.027756377319946</v>
      </c>
      <c r="K20" s="16">
        <f t="shared" ref="K20:K25" si="2">J20/H20*100</f>
        <v>9.013878188659973</v>
      </c>
      <c r="L20" s="16" t="str">
        <f t="shared" ref="L20:L25" si="3">IF(K20&lt;33,"ОДНОРОДНЫЕ","НЕОДНОРОДНЫЕ")</f>
        <v>ОДНОРОДНЫЕ</v>
      </c>
      <c r="M20" s="19">
        <f t="shared" ref="M20:M25" si="4">D20*H20</f>
        <v>220000</v>
      </c>
    </row>
    <row r="21" spans="1:16" ht="30" customHeight="1" x14ac:dyDescent="0.25">
      <c r="A21" s="9">
        <v>2</v>
      </c>
      <c r="B21" s="42" t="s">
        <v>36</v>
      </c>
      <c r="C21" s="41" t="s">
        <v>27</v>
      </c>
      <c r="D21" s="41">
        <v>1000</v>
      </c>
      <c r="E21" s="40">
        <v>189</v>
      </c>
      <c r="F21" s="39">
        <v>165</v>
      </c>
      <c r="G21" s="39">
        <v>180</v>
      </c>
      <c r="H21" s="21">
        <f t="shared" ref="H21:H25" si="5">ROUND(AVERAGE(E21:G21),2)</f>
        <v>178</v>
      </c>
      <c r="I21" s="16">
        <f t="shared" ref="I21:I23" si="6" xml:space="preserve"> COUNT(E21:G21)</f>
        <v>3</v>
      </c>
      <c r="J21" s="16">
        <f t="shared" ref="J21:J23" si="7">STDEV(E21:G21)</f>
        <v>12.124355652982141</v>
      </c>
      <c r="K21" s="16">
        <f t="shared" ref="K21:K23" si="8">J21/H21*100</f>
        <v>6.8114357601023263</v>
      </c>
      <c r="L21" s="16" t="str">
        <f t="shared" ref="L21:L23" si="9">IF(K21&lt;33,"ОДНОРОДНЫЕ","НЕОДНОРОДНЫЕ")</f>
        <v>ОДНОРОДНЫЕ</v>
      </c>
      <c r="M21" s="19">
        <f t="shared" ref="M21:M23" si="10">D21*H21</f>
        <v>178000</v>
      </c>
    </row>
    <row r="22" spans="1:16" s="23" customFormat="1" ht="30" customHeight="1" x14ac:dyDescent="0.25">
      <c r="A22" s="9">
        <v>3</v>
      </c>
      <c r="B22" s="42" t="s">
        <v>37</v>
      </c>
      <c r="C22" s="41" t="s">
        <v>27</v>
      </c>
      <c r="D22" s="41">
        <v>250</v>
      </c>
      <c r="E22" s="40">
        <v>263</v>
      </c>
      <c r="F22" s="39">
        <v>273</v>
      </c>
      <c r="G22" s="39">
        <v>250</v>
      </c>
      <c r="H22" s="24">
        <f t="shared" ref="H22:H23" si="11">ROUND(AVERAGE(E22:G22),2)</f>
        <v>262</v>
      </c>
      <c r="I22" s="22">
        <f t="shared" si="6"/>
        <v>3</v>
      </c>
      <c r="J22" s="22">
        <f t="shared" si="7"/>
        <v>11.532562594670797</v>
      </c>
      <c r="K22" s="22">
        <f t="shared" si="8"/>
        <v>4.4017414483476323</v>
      </c>
      <c r="L22" s="22" t="str">
        <f t="shared" si="9"/>
        <v>ОДНОРОДНЫЕ</v>
      </c>
      <c r="M22" s="24">
        <f t="shared" si="10"/>
        <v>65500</v>
      </c>
    </row>
    <row r="23" spans="1:16" s="23" customFormat="1" ht="30" customHeight="1" x14ac:dyDescent="0.25">
      <c r="A23" s="9">
        <v>4</v>
      </c>
      <c r="B23" s="42" t="s">
        <v>38</v>
      </c>
      <c r="C23" s="41" t="s">
        <v>27</v>
      </c>
      <c r="D23" s="41">
        <v>1100</v>
      </c>
      <c r="E23" s="40">
        <v>184</v>
      </c>
      <c r="F23" s="39">
        <v>202</v>
      </c>
      <c r="G23" s="39">
        <v>175</v>
      </c>
      <c r="H23" s="24">
        <f t="shared" si="11"/>
        <v>187</v>
      </c>
      <c r="I23" s="22">
        <f t="shared" si="6"/>
        <v>3</v>
      </c>
      <c r="J23" s="22">
        <f t="shared" si="7"/>
        <v>13.74772708486752</v>
      </c>
      <c r="K23" s="22">
        <f t="shared" si="8"/>
        <v>7.3517257138328986</v>
      </c>
      <c r="L23" s="22" t="str">
        <f t="shared" si="9"/>
        <v>ОДНОРОДНЫЕ</v>
      </c>
      <c r="M23" s="24">
        <f t="shared" si="10"/>
        <v>205700</v>
      </c>
    </row>
    <row r="24" spans="1:16" ht="30" customHeight="1" x14ac:dyDescent="0.25">
      <c r="A24" s="9">
        <v>5</v>
      </c>
      <c r="B24" s="42" t="s">
        <v>39</v>
      </c>
      <c r="C24" s="41" t="s">
        <v>27</v>
      </c>
      <c r="D24" s="41">
        <v>230</v>
      </c>
      <c r="E24" s="40">
        <v>368</v>
      </c>
      <c r="F24" s="39">
        <v>190</v>
      </c>
      <c r="G24" s="39">
        <v>350</v>
      </c>
      <c r="H24" s="21">
        <f t="shared" si="5"/>
        <v>302.67</v>
      </c>
      <c r="I24" s="16">
        <f t="shared" si="0"/>
        <v>3</v>
      </c>
      <c r="J24" s="16">
        <f t="shared" si="1"/>
        <v>97.986393613263175</v>
      </c>
      <c r="K24" s="16">
        <f t="shared" si="2"/>
        <v>32.374002581446184</v>
      </c>
      <c r="L24" s="16" t="str">
        <f t="shared" si="3"/>
        <v>ОДНОРОДНЫЕ</v>
      </c>
      <c r="M24" s="19">
        <f t="shared" si="4"/>
        <v>69614.100000000006</v>
      </c>
    </row>
    <row r="25" spans="1:16" ht="30" customHeight="1" x14ac:dyDescent="0.25">
      <c r="A25" s="9">
        <v>6</v>
      </c>
      <c r="B25" s="43" t="s">
        <v>40</v>
      </c>
      <c r="C25" s="41" t="s">
        <v>41</v>
      </c>
      <c r="D25" s="41">
        <v>4000</v>
      </c>
      <c r="E25" s="40">
        <v>113</v>
      </c>
      <c r="F25" s="39">
        <v>80</v>
      </c>
      <c r="G25" s="39">
        <v>108</v>
      </c>
      <c r="H25" s="21">
        <f t="shared" si="5"/>
        <v>100.33</v>
      </c>
      <c r="I25" s="16">
        <f t="shared" si="0"/>
        <v>3</v>
      </c>
      <c r="J25" s="16">
        <f t="shared" si="1"/>
        <v>17.785762095938818</v>
      </c>
      <c r="K25" s="16">
        <f t="shared" si="2"/>
        <v>17.727262130906826</v>
      </c>
      <c r="L25" s="16" t="str">
        <f t="shared" si="3"/>
        <v>ОДНОРОДНЫЕ</v>
      </c>
      <c r="M25" s="19">
        <f t="shared" si="4"/>
        <v>401320</v>
      </c>
    </row>
    <row r="26" spans="1:16" x14ac:dyDescent="0.25">
      <c r="A26" s="9"/>
      <c r="B26" s="10" t="s">
        <v>28</v>
      </c>
      <c r="C26" s="11"/>
      <c r="D26" s="12"/>
      <c r="E26" s="19">
        <f>SUMPRODUCT($D$20:$D$25,E20:E25)</f>
        <v>1230290</v>
      </c>
      <c r="F26" s="19">
        <f>SUMPRODUCT($D$20:$D$25,F20:F25)</f>
        <v>1017150</v>
      </c>
      <c r="G26" s="19">
        <f>SUMPRODUCT($D$20:$D$25,G20:G25)</f>
        <v>1173000</v>
      </c>
      <c r="H26" s="19"/>
      <c r="I26" s="16"/>
      <c r="J26" s="16"/>
      <c r="K26" s="16"/>
      <c r="L26" s="16"/>
      <c r="M26" s="13">
        <f>SUM(M20:M25)</f>
        <v>1140134.1000000001</v>
      </c>
      <c r="O26" s="6"/>
    </row>
    <row r="27" spans="1:16" x14ac:dyDescent="0.25">
      <c r="A27" s="4"/>
      <c r="B27" s="4"/>
      <c r="C27" s="4"/>
      <c r="D27" s="4"/>
      <c r="E27" s="20"/>
      <c r="F27" s="20"/>
      <c r="G27" s="20"/>
      <c r="H27" s="20"/>
      <c r="I27" s="4"/>
      <c r="J27" s="4"/>
      <c r="K27" s="4"/>
      <c r="L27" s="4"/>
      <c r="M27" s="20"/>
      <c r="O27" s="6"/>
    </row>
    <row r="28" spans="1:16" x14ac:dyDescent="0.25">
      <c r="A28" s="29" t="s">
        <v>19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P28" s="6"/>
    </row>
    <row r="29" spans="1:16" x14ac:dyDescent="0.25">
      <c r="A29" s="27" t="s">
        <v>18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6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O30" s="6"/>
    </row>
    <row r="31" spans="1:16" s="4" customFormat="1" x14ac:dyDescent="0.25">
      <c r="A31" s="25" t="s">
        <v>42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3"/>
      <c r="O31" s="3"/>
    </row>
    <row r="32" spans="1:16" x14ac:dyDescent="0.25">
      <c r="A32" s="4"/>
      <c r="B32" s="4"/>
      <c r="C32" s="4"/>
      <c r="D32" s="4"/>
      <c r="E32" s="20"/>
      <c r="F32" s="20"/>
      <c r="G32" s="20"/>
      <c r="H32" s="20"/>
      <c r="I32" s="4"/>
      <c r="J32" s="4"/>
      <c r="K32" s="4"/>
      <c r="L32" s="4"/>
      <c r="M32" s="20"/>
    </row>
    <row r="33" spans="1:13" x14ac:dyDescent="0.25">
      <c r="A33" s="4"/>
      <c r="B33" s="4"/>
      <c r="C33" s="4"/>
      <c r="D33" s="4"/>
      <c r="E33" s="20"/>
      <c r="F33" s="20"/>
      <c r="G33" s="20"/>
      <c r="H33" s="20"/>
      <c r="I33" s="4"/>
      <c r="J33" s="14"/>
      <c r="K33" s="14"/>
      <c r="L33" s="4"/>
      <c r="M33" s="20"/>
    </row>
    <row r="34" spans="1:13" x14ac:dyDescent="0.25">
      <c r="A34" s="4"/>
      <c r="B34" s="4"/>
      <c r="C34" s="4"/>
      <c r="D34" s="4"/>
      <c r="E34" s="20"/>
      <c r="F34" s="20"/>
      <c r="G34" s="20"/>
      <c r="H34" s="20"/>
      <c r="I34" s="4"/>
      <c r="J34" s="4"/>
      <c r="K34" s="4"/>
      <c r="L34" s="4"/>
      <c r="M34" s="20"/>
    </row>
    <row r="35" spans="1:13" x14ac:dyDescent="0.25">
      <c r="A35" s="4"/>
      <c r="B35" s="4"/>
      <c r="C35" s="4"/>
      <c r="D35" s="4"/>
      <c r="E35" s="20"/>
      <c r="F35" s="20"/>
      <c r="G35" s="20"/>
      <c r="H35" s="20"/>
      <c r="I35" s="4"/>
      <c r="J35" s="4"/>
      <c r="K35" s="14"/>
      <c r="L35" s="4"/>
      <c r="M35" s="20"/>
    </row>
    <row r="36" spans="1:13" x14ac:dyDescent="0.25">
      <c r="J36" s="6"/>
      <c r="L36" s="6"/>
    </row>
    <row r="37" spans="1:13" x14ac:dyDescent="0.25">
      <c r="L37" s="6"/>
    </row>
    <row r="39" spans="1:13" x14ac:dyDescent="0.25">
      <c r="L39" s="6"/>
    </row>
  </sheetData>
  <mergeCells count="18"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6">
    <cfRule type="containsText" dxfId="53" priority="202" operator="containsText" text="НЕ">
      <formula>NOT(ISERROR(SEARCH("НЕ",L26)))</formula>
    </cfRule>
    <cfRule type="containsText" dxfId="52" priority="203" operator="containsText" text="ОДНОРОДНЫЕ">
      <formula>NOT(ISERROR(SEARCH("ОДНОРОДНЫЕ",L26)))</formula>
    </cfRule>
    <cfRule type="containsText" dxfId="51" priority="204" operator="containsText" text="НЕОДНОРОДНЫЕ">
      <formula>NOT(ISERROR(SEARCH("НЕОДНОРОДНЫЕ",L26)))</formula>
    </cfRule>
  </conditionalFormatting>
  <conditionalFormatting sqref="L26">
    <cfRule type="containsText" dxfId="50" priority="199" operator="containsText" text="НЕОДНОРОДНЫЕ">
      <formula>NOT(ISERROR(SEARCH("НЕОДНОРОДНЫЕ",L26)))</formula>
    </cfRule>
    <cfRule type="containsText" dxfId="49" priority="200" operator="containsText" text="ОДНОРОДНЫЕ">
      <formula>NOT(ISERROR(SEARCH("ОДНОРОДНЫЕ",L26)))</formula>
    </cfRule>
    <cfRule type="containsText" dxfId="48" priority="201" operator="containsText" text="НЕОДНОРОДНЫЕ">
      <formula>NOT(ISERROR(SEARCH("НЕОДНОРОДНЫЕ",L26)))</formula>
    </cfRule>
  </conditionalFormatting>
  <conditionalFormatting sqref="L20">
    <cfRule type="containsText" dxfId="47" priority="40" operator="containsText" text="НЕ">
      <formula>NOT(ISERROR(SEARCH("НЕ",L20)))</formula>
    </cfRule>
    <cfRule type="containsText" dxfId="46" priority="41" operator="containsText" text="ОДНОРОДНЫЕ">
      <formula>NOT(ISERROR(SEARCH("ОДНОРОДНЫЕ",L20)))</formula>
    </cfRule>
    <cfRule type="containsText" dxfId="45" priority="42" operator="containsText" text="НЕОДНОРОДНЫЕ">
      <formula>NOT(ISERROR(SEARCH("НЕОДНОРОДНЫЕ",L20)))</formula>
    </cfRule>
  </conditionalFormatting>
  <conditionalFormatting sqref="L20">
    <cfRule type="containsText" dxfId="44" priority="37" operator="containsText" text="НЕОДНОРОДНЫЕ">
      <formula>NOT(ISERROR(SEARCH("НЕОДНОРОДНЫЕ",L20)))</formula>
    </cfRule>
    <cfRule type="containsText" dxfId="43" priority="38" operator="containsText" text="ОДНОРОДНЫЕ">
      <formula>NOT(ISERROR(SEARCH("ОДНОРОДНЫЕ",L20)))</formula>
    </cfRule>
    <cfRule type="containsText" dxfId="42" priority="39" operator="containsText" text="НЕОДНОРОДНЫЕ">
      <formula>NOT(ISERROR(SEARCH("НЕОДНОРОДНЫЕ",L20)))</formula>
    </cfRule>
  </conditionalFormatting>
  <conditionalFormatting sqref="L24">
    <cfRule type="containsText" dxfId="41" priority="28" operator="containsText" text="НЕ">
      <formula>NOT(ISERROR(SEARCH("НЕ",L24)))</formula>
    </cfRule>
    <cfRule type="containsText" dxfId="40" priority="29" operator="containsText" text="ОДНОРОДНЫЕ">
      <formula>NOT(ISERROR(SEARCH("ОДНОРОДНЫЕ",L24)))</formula>
    </cfRule>
    <cfRule type="containsText" dxfId="39" priority="30" operator="containsText" text="НЕОДНОРОДНЫЕ">
      <formula>NOT(ISERROR(SEARCH("НЕОДНОРОДНЫЕ",L24)))</formula>
    </cfRule>
  </conditionalFormatting>
  <conditionalFormatting sqref="L24">
    <cfRule type="containsText" dxfId="38" priority="25" operator="containsText" text="НЕОДНОРОДНЫЕ">
      <formula>NOT(ISERROR(SEARCH("НЕОДНОРОДНЫЕ",L24)))</formula>
    </cfRule>
    <cfRule type="containsText" dxfId="37" priority="26" operator="containsText" text="ОДНОРОДНЫЕ">
      <formula>NOT(ISERROR(SEARCH("ОДНОРОДНЫЕ",L24)))</formula>
    </cfRule>
    <cfRule type="containsText" dxfId="36" priority="27" operator="containsText" text="НЕОДНОРОДНЫЕ">
      <formula>NOT(ISERROR(SEARCH("НЕОДНОРОДНЫЕ",L24)))</formula>
    </cfRule>
  </conditionalFormatting>
  <conditionalFormatting sqref="L21">
    <cfRule type="containsText" dxfId="35" priority="22" operator="containsText" text="НЕ">
      <formula>NOT(ISERROR(SEARCH("НЕ",L21)))</formula>
    </cfRule>
    <cfRule type="containsText" dxfId="34" priority="23" operator="containsText" text="ОДНОРОДНЫЕ">
      <formula>NOT(ISERROR(SEARCH("ОДНОРОДНЫЕ",L21)))</formula>
    </cfRule>
    <cfRule type="containsText" dxfId="33" priority="24" operator="containsText" text="НЕОДНОРОДНЫЕ">
      <formula>NOT(ISERROR(SEARCH("НЕОДНОРОДНЫЕ",L21)))</formula>
    </cfRule>
  </conditionalFormatting>
  <conditionalFormatting sqref="L21">
    <cfRule type="containsText" dxfId="32" priority="19" operator="containsText" text="НЕОДНОРОДНЫЕ">
      <formula>NOT(ISERROR(SEARCH("НЕОДНОРОДНЫЕ",L21)))</formula>
    </cfRule>
    <cfRule type="containsText" dxfId="31" priority="20" operator="containsText" text="ОДНОРОДНЫЕ">
      <formula>NOT(ISERROR(SEARCH("ОДНОРОДНЫЕ",L21)))</formula>
    </cfRule>
    <cfRule type="containsText" dxfId="30" priority="21" operator="containsText" text="НЕОДНОРОДНЫЕ">
      <formula>NOT(ISERROR(SEARCH("НЕОДНОРОДНЫЕ",L21)))</formula>
    </cfRule>
  </conditionalFormatting>
  <conditionalFormatting sqref="L25">
    <cfRule type="containsText" dxfId="29" priority="16" operator="containsText" text="НЕ">
      <formula>NOT(ISERROR(SEARCH("НЕ",L25)))</formula>
    </cfRule>
    <cfRule type="containsText" dxfId="28" priority="17" operator="containsText" text="ОДНОРОДНЫЕ">
      <formula>NOT(ISERROR(SEARCH("ОДНОРОДНЫЕ",L25)))</formula>
    </cfRule>
    <cfRule type="containsText" dxfId="27" priority="18" operator="containsText" text="НЕОДНОРОДНЫЕ">
      <formula>NOT(ISERROR(SEARCH("НЕОДНОРОДНЫЕ",L25)))</formula>
    </cfRule>
  </conditionalFormatting>
  <conditionalFormatting sqref="L25">
    <cfRule type="containsText" dxfId="26" priority="13" operator="containsText" text="НЕОДНОРОДНЫЕ">
      <formula>NOT(ISERROR(SEARCH("НЕОДНОРОДНЫЕ",L25)))</formula>
    </cfRule>
    <cfRule type="containsText" dxfId="25" priority="14" operator="containsText" text="ОДНОРОДНЫЕ">
      <formula>NOT(ISERROR(SEARCH("ОДНОРОДНЫЕ",L25)))</formula>
    </cfRule>
    <cfRule type="containsText" dxfId="24" priority="15" operator="containsText" text="НЕОДНОРОДНЫЕ">
      <formula>NOT(ISERROR(SEARCH("НЕОДНОРОДНЫЕ",L25)))</formula>
    </cfRule>
  </conditionalFormatting>
  <conditionalFormatting sqref="L22">
    <cfRule type="containsText" dxfId="23" priority="10" operator="containsText" text="НЕ">
      <formula>NOT(ISERROR(SEARCH("НЕ",L22)))</formula>
    </cfRule>
    <cfRule type="containsText" dxfId="22" priority="11" operator="containsText" text="ОДНОРОДНЫЕ">
      <formula>NOT(ISERROR(SEARCH("ОДНОРОДНЫЕ",L22)))</formula>
    </cfRule>
    <cfRule type="containsText" dxfId="21" priority="12" operator="containsText" text="НЕОДНОРОДНЫЕ">
      <formula>NOT(ISERROR(SEARCH("НЕОДНОРОДНЫЕ",L22)))</formula>
    </cfRule>
  </conditionalFormatting>
  <conditionalFormatting sqref="L22">
    <cfRule type="containsText" dxfId="17" priority="7" operator="containsText" text="НЕОДНОРОДНЫЕ">
      <formula>NOT(ISERROR(SEARCH("НЕОДНОРОДНЫЕ",L22)))</formula>
    </cfRule>
    <cfRule type="containsText" dxfId="16" priority="8" operator="containsText" text="ОДНОРОДНЫЕ">
      <formula>NOT(ISERROR(SEARCH("ОДНОРОДНЫЕ",L22)))</formula>
    </cfRule>
    <cfRule type="containsText" dxfId="15" priority="9" operator="containsText" text="НЕОДНОРОДНЫЕ">
      <formula>NOT(ISERROR(SEARCH("НЕОДНОРОДНЫЕ",L22)))</formula>
    </cfRule>
  </conditionalFormatting>
  <conditionalFormatting sqref="L23">
    <cfRule type="containsText" dxfId="11" priority="4" operator="containsText" text="НЕ">
      <formula>NOT(ISERROR(SEARCH("НЕ",L23)))</formula>
    </cfRule>
    <cfRule type="containsText" dxfId="10" priority="5" operator="containsText" text="ОДНОРОДНЫЕ">
      <formula>NOT(ISERROR(SEARCH("ОДНОРОДНЫЕ",L23)))</formula>
    </cfRule>
    <cfRule type="containsText" dxfId="9" priority="6" operator="containsText" text="НЕОДНОРОДНЫЕ">
      <formula>NOT(ISERROR(SEARCH("НЕОДНОРОДНЫЕ",L23)))</formula>
    </cfRule>
  </conditionalFormatting>
  <conditionalFormatting sqref="L23">
    <cfRule type="containsText" dxfId="5" priority="1" operator="containsText" text="НЕОДНОРОДНЫЕ">
      <formula>NOT(ISERROR(SEARCH("НЕОДНОРОДНЫЕ",L23)))</formula>
    </cfRule>
    <cfRule type="containsText" dxfId="4" priority="2" operator="containsText" text="ОДНОРОДНЫЕ">
      <formula>NOT(ISERROR(SEARCH("ОДНОРОДНЫЕ",L23)))</formula>
    </cfRule>
    <cfRule type="containsText" dxfId="3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2024-12-10T02:39:04Z</dcterms:modified>
</cp:coreProperties>
</file>