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P19" i="1"/>
  <c r="O19" i="1"/>
  <c r="T19" i="1" s="1"/>
  <c r="R19" i="1" l="1"/>
  <c r="S19" i="1" s="1"/>
  <c r="P20" i="1"/>
  <c r="Q20" i="1"/>
  <c r="O20" i="1"/>
  <c r="R20" i="1" l="1"/>
  <c r="T20" i="1"/>
  <c r="C16" i="1" s="1"/>
  <c r="S20" i="1" l="1"/>
</calcChain>
</file>

<file path=xl/sharedStrings.xml><?xml version="1.0" encoding="utf-8"?>
<sst xmlns="http://schemas.openxmlformats.org/spreadsheetml/2006/main" count="54" uniqueCount="43">
  <si>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</si>
  <si>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</si>
  <si>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</si>
  <si>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</si>
  <si>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</si>
  <si>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</si>
  <si>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</si>
  <si>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</si>
  <si>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</si>
  <si>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</si>
  <si>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</si>
  <si>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</si>
  <si>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</si>
  <si>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</si>
  <si>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</si>
  <si>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</si>
  <si>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</si>
  <si>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</si>
  <si>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</si>
  <si>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</si>
  <si>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</si>
  <si>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</si>
  <si>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</si>
  <si>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</si>
  <si>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</si>
  <si>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</si>
  <si>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</si>
  <si>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</si>
  <si>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</si>
  <si>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</si>
  <si>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</si>
  <si>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</si>
  <si>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</si>
  <si>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</si>
  <si>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</si>
  <si>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257-24</t>
  </si>
  <si>
    <t>на поставку лекарственных препаратов группы средства питания</t>
  </si>
  <si>
    <t>Смесь энтеральная для зондового питания, жидкая</t>
  </si>
  <si>
    <t>Уп.</t>
  </si>
  <si>
    <t>КП вх. 1023/вс от 29.11.2024</t>
  </si>
  <si>
    <t>КП вх. 1024/вс от 29.11.2024</t>
  </si>
  <si>
    <t>КП вх. 1025/вс от 29.11.2024</t>
  </si>
  <si>
    <t>Начальная (максимальная) цена договора устанавливается в размере 111450,15 руб. (сто одиннадцать тысяч четыреста пятьдесят рублей пятнадцать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</si>
</sst>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zoomScalePageLayoutView="70" workbookViewId="0">
      <selection activeCell="S28" sqref="S28:S33"/>
    </sheetView>
  </sheetViews>
  <sheetFormatPr defaultRowHeight="15" x14ac:dyDescent="0.25"/>
  <cols>
    <col min="1" max="1" width="6.140625" style="14" bestFit="1" customWidth="1"/>
    <col min="2" max="2" width="37.42578125" style="14" customWidth="1"/>
    <col min="3" max="3" width="11.7109375" style="14" customWidth="1"/>
    <col min="4" max="4" width="7.140625" style="14" bestFit="1" customWidth="1"/>
    <col min="5" max="6" width="15.140625" style="1" customWidth="1"/>
    <col min="7" max="7" width="16.42578125" style="1" customWidth="1"/>
    <col min="8" max="9" width="15.140625" style="1" hidden="1" customWidth="1"/>
    <col min="10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4" customWidth="1"/>
    <col min="17" max="17" width="12.5703125" style="14" customWidth="1"/>
    <col min="18" max="18" width="10.28515625" style="14" customWidth="1"/>
    <col min="19" max="19" width="22.42578125" style="14" bestFit="1" customWidth="1"/>
    <col min="20" max="20" width="17.5703125" style="1" customWidth="1"/>
    <col min="21" max="21" width="10.7109375" style="14" bestFit="1" customWidth="1"/>
    <col min="22" max="22" width="11.28515625" style="14" bestFit="1" customWidth="1"/>
    <col min="23" max="23" width="10.7109375" style="14" bestFit="1" customWidth="1"/>
    <col min="24" max="24" width="11.7109375" style="14" bestFit="1" customWidth="1"/>
    <col min="25" max="25" width="10.7109375" style="14" bestFit="1" customWidth="1"/>
    <col min="26" max="16384" width="9.140625" style="14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3" t="s">
        <v>36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x14ac:dyDescent="0.25">
      <c r="G4" s="8"/>
      <c r="H4" s="8"/>
      <c r="I4" s="8"/>
      <c r="J4" s="8"/>
      <c r="K4" s="8"/>
      <c r="L4" s="8"/>
      <c r="M4" s="8"/>
      <c r="N4" s="8"/>
      <c r="O4" s="8"/>
      <c r="P4" s="13"/>
      <c r="Q4" s="13"/>
      <c r="R4" s="13"/>
      <c r="S4" s="13"/>
      <c r="T4" s="5" t="s">
        <v>22</v>
      </c>
    </row>
    <row r="5" spans="1:20" x14ac:dyDescent="0.25">
      <c r="G5" s="8"/>
      <c r="H5" s="8"/>
      <c r="I5" s="8"/>
      <c r="J5" s="8"/>
      <c r="K5" s="8"/>
      <c r="L5" s="8"/>
      <c r="M5" s="8"/>
      <c r="N5" s="8"/>
      <c r="O5" s="8"/>
      <c r="P5" s="13"/>
      <c r="Q5" s="13"/>
      <c r="R5" s="13"/>
      <c r="S5" s="13"/>
      <c r="T5" s="5" t="s">
        <v>21</v>
      </c>
    </row>
    <row r="6" spans="1:20" ht="14.45" customHeight="1" x14ac:dyDescent="0.25">
      <c r="G6" s="8"/>
      <c r="H6" s="8"/>
      <c r="I6" s="8"/>
      <c r="J6" s="8"/>
      <c r="K6" s="8"/>
      <c r="L6" s="8"/>
      <c r="M6" s="8"/>
      <c r="N6" s="8"/>
      <c r="O6" s="8"/>
      <c r="P6" s="13"/>
      <c r="Q6" s="13"/>
      <c r="R6" s="13"/>
      <c r="S6" s="13"/>
      <c r="T6" s="5" t="s">
        <v>35</v>
      </c>
    </row>
    <row r="7" spans="1:20" x14ac:dyDescent="0.25">
      <c r="G7" s="8"/>
      <c r="H7" s="8"/>
      <c r="I7" s="8"/>
      <c r="J7" s="8"/>
      <c r="K7" s="8"/>
      <c r="L7" s="8"/>
      <c r="M7" s="8"/>
      <c r="N7" s="8"/>
      <c r="O7" s="8"/>
      <c r="P7" s="13"/>
      <c r="Q7" s="13"/>
      <c r="R7" s="13"/>
      <c r="S7" s="13"/>
      <c r="T7" s="3" t="s">
        <v>13</v>
      </c>
    </row>
    <row r="8" spans="1:20" x14ac:dyDescent="0.25">
      <c r="T8" s="9" t="s">
        <v>16</v>
      </c>
    </row>
    <row r="9" spans="1:20" x14ac:dyDescent="0.25">
      <c r="T9" s="9" t="s">
        <v>14</v>
      </c>
    </row>
    <row r="11" spans="1:20" ht="28.9" customHeight="1" x14ac:dyDescent="0.25">
      <c r="Q11" s="34" t="s">
        <v>30</v>
      </c>
      <c r="R11" s="34"/>
      <c r="S11" s="13"/>
      <c r="T11" s="8" t="s">
        <v>31</v>
      </c>
    </row>
    <row r="13" spans="1:20" x14ac:dyDescent="0.25"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0" hidden="1" x14ac:dyDescent="0.25"/>
    <row r="16" spans="1:20" ht="30" x14ac:dyDescent="0.25">
      <c r="A16" s="26" t="s">
        <v>11</v>
      </c>
      <c r="B16" s="27"/>
      <c r="C16" s="28">
        <f>SUM(T19:T20)</f>
        <v>111450.15</v>
      </c>
      <c r="D16" s="27"/>
      <c r="E16" s="7" t="s">
        <v>39</v>
      </c>
      <c r="F16" s="7" t="s">
        <v>40</v>
      </c>
      <c r="G16" s="7" t="s">
        <v>41</v>
      </c>
      <c r="H16" s="7"/>
      <c r="I16" s="7"/>
      <c r="J16" s="10"/>
      <c r="K16" s="10"/>
      <c r="L16" s="10"/>
      <c r="M16" s="7"/>
      <c r="N16" s="7"/>
      <c r="O16" s="15"/>
      <c r="P16" s="11"/>
      <c r="Q16" s="11"/>
      <c r="R16" s="11"/>
      <c r="S16" s="11"/>
      <c r="T16" s="15"/>
    </row>
    <row r="17" spans="1:22" ht="30" customHeight="1" x14ac:dyDescent="0.25">
      <c r="A17" s="31" t="s">
        <v>0</v>
      </c>
      <c r="B17" s="31" t="s">
        <v>1</v>
      </c>
      <c r="C17" s="31" t="s">
        <v>2</v>
      </c>
      <c r="D17" s="31"/>
      <c r="E17" s="10" t="s">
        <v>23</v>
      </c>
      <c r="F17" s="10" t="s">
        <v>24</v>
      </c>
      <c r="G17" s="10" t="s">
        <v>25</v>
      </c>
      <c r="H17" s="15" t="s">
        <v>26</v>
      </c>
      <c r="I17" s="15" t="s">
        <v>27</v>
      </c>
      <c r="J17" s="15" t="s">
        <v>28</v>
      </c>
      <c r="K17" s="15" t="s">
        <v>29</v>
      </c>
      <c r="L17" s="15" t="s">
        <v>32</v>
      </c>
      <c r="M17" s="15" t="s">
        <v>33</v>
      </c>
      <c r="N17" s="15" t="s">
        <v>34</v>
      </c>
      <c r="O17" s="29" t="s">
        <v>12</v>
      </c>
      <c r="P17" s="31" t="s">
        <v>8</v>
      </c>
      <c r="Q17" s="31" t="s">
        <v>9</v>
      </c>
      <c r="R17" s="31" t="s">
        <v>10</v>
      </c>
      <c r="S17" s="31" t="s">
        <v>6</v>
      </c>
      <c r="T17" s="25" t="s">
        <v>7</v>
      </c>
    </row>
    <row r="18" spans="1:22" ht="30" x14ac:dyDescent="0.25">
      <c r="A18" s="32"/>
      <c r="B18" s="32"/>
      <c r="C18" s="12" t="s">
        <v>3</v>
      </c>
      <c r="D18" s="12" t="s">
        <v>4</v>
      </c>
      <c r="E18" s="17" t="s">
        <v>5</v>
      </c>
      <c r="F18" s="17" t="s">
        <v>5</v>
      </c>
      <c r="G18" s="17" t="s">
        <v>5</v>
      </c>
      <c r="H18" s="17" t="s">
        <v>5</v>
      </c>
      <c r="I18" s="10" t="s">
        <v>5</v>
      </c>
      <c r="J18" s="17" t="s">
        <v>5</v>
      </c>
      <c r="K18" s="17" t="s">
        <v>5</v>
      </c>
      <c r="L18" s="17" t="s">
        <v>5</v>
      </c>
      <c r="M18" s="17" t="s">
        <v>5</v>
      </c>
      <c r="N18" s="17" t="s">
        <v>5</v>
      </c>
      <c r="O18" s="30"/>
      <c r="P18" s="31"/>
      <c r="Q18" s="31"/>
      <c r="R18" s="31"/>
      <c r="S18" s="31"/>
      <c r="T18" s="25"/>
    </row>
    <row r="19" spans="1:22" ht="30" x14ac:dyDescent="0.25">
      <c r="A19" s="16">
        <v>1</v>
      </c>
      <c r="B19" s="18" t="s">
        <v>37</v>
      </c>
      <c r="C19" s="11" t="s">
        <v>38</v>
      </c>
      <c r="D19" s="11">
        <v>45</v>
      </c>
      <c r="E19" s="10">
        <v>1017</v>
      </c>
      <c r="F19" s="10">
        <v>1030</v>
      </c>
      <c r="G19" s="10">
        <v>1015</v>
      </c>
      <c r="H19" s="10"/>
      <c r="I19" s="10"/>
      <c r="J19" s="10"/>
      <c r="K19" s="10"/>
      <c r="L19" s="10"/>
      <c r="M19" s="10"/>
      <c r="N19" s="15"/>
      <c r="O19" s="15">
        <f>ROUND(AVERAGE(E19:N19),2)</f>
        <v>1020.67</v>
      </c>
      <c r="P19" s="11">
        <f xml:space="preserve"> COUNT(E19:I19)</f>
        <v>3</v>
      </c>
      <c r="Q19" s="11">
        <f>STDEV(E19:I19)</f>
        <v>8.1445278152470788</v>
      </c>
      <c r="R19" s="11">
        <f>Q19/O19*100</f>
        <v>0.79795896962260859</v>
      </c>
      <c r="S19" s="11" t="str">
        <f>IF(R19&lt;33,"ОДНОРОДНЫЕ","НЕОДНОРОДНЫЕ")</f>
        <v>ОДНОРОДНЫЕ</v>
      </c>
      <c r="T19" s="15">
        <f>D19*O19</f>
        <v>45930.15</v>
      </c>
    </row>
    <row r="20" spans="1:22" ht="30" x14ac:dyDescent="0.25">
      <c r="A20" s="16">
        <v>2</v>
      </c>
      <c r="B20" s="18" t="s">
        <v>37</v>
      </c>
      <c r="C20" s="11" t="s">
        <v>38</v>
      </c>
      <c r="D20" s="11">
        <v>60</v>
      </c>
      <c r="E20" s="10">
        <v>1100</v>
      </c>
      <c r="F20" s="10">
        <v>1120</v>
      </c>
      <c r="G20" s="10">
        <v>1056</v>
      </c>
      <c r="H20" s="10"/>
      <c r="I20" s="10"/>
      <c r="J20" s="10"/>
      <c r="K20" s="10"/>
      <c r="L20" s="10"/>
      <c r="M20" s="10"/>
      <c r="N20" s="15"/>
      <c r="O20" s="15">
        <f>ROUND(AVERAGE(E20:N20),2)</f>
        <v>1092</v>
      </c>
      <c r="P20" s="11">
        <f xml:space="preserve"> COUNT(E20:I20)</f>
        <v>3</v>
      </c>
      <c r="Q20" s="11">
        <f>STDEV(E20:I20)</f>
        <v>32.741411087489801</v>
      </c>
      <c r="R20" s="11">
        <f>Q20/O20*100</f>
        <v>2.9982977186345972</v>
      </c>
      <c r="S20" s="11" t="str">
        <f>IF(R20&lt;33,"ОДНОРОДНЫЕ","НЕОДНОРОДНЫЕ")</f>
        <v>ОДНОРОДНЫЕ</v>
      </c>
      <c r="T20" s="15">
        <f>D20*O20</f>
        <v>65520</v>
      </c>
    </row>
    <row r="21" spans="1:22" x14ac:dyDescent="0.25">
      <c r="E21" s="14"/>
      <c r="F21" s="14"/>
      <c r="G21" s="14"/>
      <c r="U21" s="6"/>
      <c r="V21" s="1"/>
    </row>
    <row r="22" spans="1:22" x14ac:dyDescent="0.25">
      <c r="A22" s="23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V22" s="6"/>
    </row>
    <row r="23" spans="1:22" x14ac:dyDescent="0.25">
      <c r="A23" s="24" t="s">
        <v>17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2" ht="1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6"/>
    </row>
    <row r="25" spans="1:22" s="13" customFormat="1" x14ac:dyDescent="0.25">
      <c r="A25" s="19" t="s">
        <v>42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"/>
      <c r="V25" s="2"/>
    </row>
    <row r="26" spans="1:22" x14ac:dyDescent="0.25">
      <c r="R26" s="6"/>
      <c r="S26" s="6"/>
    </row>
    <row r="28" spans="1:22" x14ac:dyDescent="0.25">
      <c r="Q28" s="6"/>
    </row>
    <row r="29" spans="1:22" x14ac:dyDescent="0.25">
      <c r="R29" s="6"/>
      <c r="S29" s="6"/>
    </row>
    <row r="31" spans="1:22" x14ac:dyDescent="0.25">
      <c r="P31" s="6"/>
    </row>
  </sheetData>
  <mergeCells count="18">
    <mergeCell ref="G3:T3"/>
    <mergeCell ref="B17:B18"/>
    <mergeCell ref="C17:D17"/>
    <mergeCell ref="Q11:R11"/>
    <mergeCell ref="A25:T25"/>
    <mergeCell ref="A24:T24"/>
    <mergeCell ref="B13:S13"/>
    <mergeCell ref="A22:T22"/>
    <mergeCell ref="A23:T2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20">
    <cfRule type="containsText" dxfId="11" priority="166" operator="containsText" text="НЕ">
      <formula>NOT(ISERROR(SEARCH("НЕ",S20)))</formula>
    </cfRule>
    <cfRule type="containsText" dxfId="10" priority="167" operator="containsText" text="ОДНОРОДНЫЕ">
      <formula>NOT(ISERROR(SEARCH("ОДНОРОДНЫЕ",S20)))</formula>
    </cfRule>
    <cfRule type="containsText" dxfId="9" priority="168" operator="containsText" text="НЕОДНОРОДНЫЕ">
      <formula>NOT(ISERROR(SEARCH("НЕОДНОРОДНЫЕ",S20)))</formula>
    </cfRule>
  </conditionalFormatting>
  <conditionalFormatting sqref="S20">
    <cfRule type="containsText" dxfId="8" priority="163" operator="containsText" text="НЕОДНОРОДНЫЕ">
      <formula>NOT(ISERROR(SEARCH("НЕОДНОРОДНЫЕ",S20)))</formula>
    </cfRule>
    <cfRule type="containsText" dxfId="7" priority="164" operator="containsText" text="ОДНОРОДНЫЕ">
      <formula>NOT(ISERROR(SEARCH("ОДНОРОДНЫЕ",S20)))</formula>
    </cfRule>
    <cfRule type="containsText" dxfId="6" priority="165" operator="containsText" text="НЕОДНОРОДНЫЕ">
      <formula>NOT(ISERROR(SEARCH("НЕОДНОРОДНЫЕ",S20)))</formula>
    </cfRule>
  </conditionalFormatting>
  <conditionalFormatting sqref="S19">
    <cfRule type="containsText" dxfId="5" priority="4" operator="containsText" text="НЕ">
      <formula>NOT(ISERROR(SEARCH("НЕ",S19)))</formula>
    </cfRule>
    <cfRule type="containsText" dxfId="4" priority="5" operator="containsText" text="ОДНОРОДНЫЕ">
      <formula>NOT(ISERROR(SEARCH("ОДНОРОДНЫЕ",S19)))</formula>
    </cfRule>
    <cfRule type="containsText" dxfId="3" priority="6" operator="containsText" text="НЕОДНОРОДНЫЕ">
      <formula>NOT(ISERROR(SEARCH("НЕОДНОРОДНЫЕ",S19)))</formula>
    </cfRule>
  </conditionalFormatting>
  <conditionalFormatting sqref="S19">
    <cfRule type="containsText" dxfId="2" priority="1" operator="containsText" text="НЕОДНОРОДНЫЕ">
      <formula>NOT(ISERROR(SEARCH("НЕОДНОРОДНЫЕ",S19)))</formula>
    </cfRule>
    <cfRule type="containsText" dxfId="1" priority="2" operator="containsText" text="ОДНОРОДНЫЕ">
      <formula>NOT(ISERROR(SEARCH("ОДНОРОДНЫЕ",S19)))</formula>
    </cfRule>
    <cfRule type="containsText" dxfId="0" priority="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2024-12-08T09:45:32Z</dcterms:modified>
</cp:coreProperties>
</file>