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20" yWindow="-120" windowWidth="29040" windowHeight="1584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22" i="1" l="1"/>
  <c r="I22" i="1"/>
  <c r="H22" i="1"/>
  <c r="M22" i="1" s="1"/>
  <c r="K22" i="1" l="1"/>
  <c r="L22" i="1" s="1"/>
  <c r="J21" i="1"/>
  <c r="I21" i="1"/>
  <c r="H21" i="1"/>
  <c r="M21" i="1" s="1"/>
  <c r="K21" i="1" l="1"/>
  <c r="L21" i="1" s="1"/>
  <c r="E24" i="1"/>
  <c r="F24" i="1"/>
  <c r="G24" i="1"/>
  <c r="J20" i="1" l="1"/>
  <c r="I20" i="1"/>
  <c r="H20" i="1"/>
  <c r="M20" i="1" s="1"/>
  <c r="J23" i="1"/>
  <c r="I23" i="1"/>
  <c r="H23" i="1"/>
  <c r="M23" i="1" s="1"/>
  <c r="K20" i="1" l="1"/>
  <c r="L20" i="1" s="1"/>
  <c r="K23" i="1"/>
  <c r="L23" i="1" s="1"/>
  <c r="M24" i="1" l="1"/>
</calcChain>
</file>

<file path=xl/sharedStrings.xml><?xml version="1.0" encoding="utf-8"?>
<sst xmlns="http://schemas.openxmlformats.org/spreadsheetml/2006/main" count="44" uniqueCount="39">
  <si>
    <t>№ п/п</t>
  </si>
  <si>
    <t>Наименование товара, работ, услуг</t>
  </si>
  <si>
    <t>Объем</t>
  </si>
  <si>
    <t>Ед.изм.</t>
  </si>
  <si>
    <t>Кол-во</t>
  </si>
  <si>
    <t>Цена за ед.изм.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</si>
  <si>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</si>
  <si>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</si>
  <si>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</si>
  <si>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</si>
  <si>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</si>
  <si>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</si>
  <si>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</si>
  <si>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</si>
  <si>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</si>
  <si>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</si>
  <si>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</si>
  <si>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</si>
  <si>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</si>
  <si>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</si>
  <si>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</si>
  <si>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</si>
  <si>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только субъекты малого и среднего предпринимательства</t>
  </si>
  <si>
    <t>путем запроса котировок в электронной форме, участниками которого могут являться</t>
  </si>
  <si>
    <t>Источник № 1</t>
  </si>
  <si>
    <t>Источник № 2</t>
  </si>
  <si>
    <t>Источник № 3</t>
  </si>
  <si>
    <t>кг</t>
  </si>
  <si>
    <t>ИТОГО:</t>
  </si>
  <si>
    <t>№ 254-24</t>
  </si>
  <si>
    <t>на поставку  овощей свежих (томаты, огурцы, перец, зелень)</t>
  </si>
  <si>
    <t>Томаты свежие</t>
  </si>
  <si>
    <t>Огурцы свежие</t>
  </si>
  <si>
    <t>Перец сладкий свежий</t>
  </si>
  <si>
    <t>Зелень свежая (лук зеленый, петрушка свежая, укроп свежий)</t>
  </si>
  <si>
    <t>Исходя из имеющегося у Заказчика объёма финансового обеспечения для осуществления закупки НМЦД устанавливается в размере 955000 руб. (девятьсот пятьдесят пять тысяч рублей 00 копеек)</t>
  </si>
  <si>
    <t>КП вх. № 3049 от 03.12.2024</t>
  </si>
  <si>
    <t>КП вх. № 3048 от 03.12.2024</t>
  </si>
  <si>
    <t>КП вх. № 3047 от 03.12.2024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</si>
</sst>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_р_."/>
    <numFmt numFmtId="165" formatCode="_-* #,##0.00&quot;р.&quot;_-;\-* #,##0.00&quot;р.&quot;_-;_-* &quot;-&quot;??&quot;р.&quot;_-;_-@_-"/>
  </numFmts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Arial Cyr"/>
      <charset val="204"/>
    </font>
    <font>
      <sz val="10"/>
      <name val="Arial Cy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5">
    <xf numFmtId="0" fontId="0" fillId="0" borderId="0"/>
    <xf numFmtId="0" fontId="6" fillId="0" borderId="0"/>
    <xf numFmtId="165" fontId="7" fillId="0" borderId="0"/>
    <xf numFmtId="165" fontId="6" fillId="0" borderId="0" applyFont="0" applyFill="0" applyBorder="0" applyAlignment="0" applyProtection="0"/>
    <xf numFmtId="0" fontId="7" fillId="0" borderId="0"/>
  </cellStyleXfs>
  <cellXfs count="50">
    <xf numFmtId="0" fontId="0" fillId="0" borderId="0" xfId="0"/>
    <xf numFmtId="164" fontId="1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right" indent="15"/>
    </xf>
    <xf numFmtId="2" fontId="1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right"/>
    </xf>
    <xf numFmtId="164" fontId="3" fillId="0" borderId="1" xfId="0" applyNumberFormat="1" applyFont="1" applyFill="1" applyBorder="1" applyAlignment="1">
      <alignment horizontal="center" vertical="center" wrapText="1"/>
    </xf>
    <xf numFmtId="2" fontId="1" fillId="0" borderId="0" xfId="0" applyNumberFormat="1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right" vertical="center" wrapText="1"/>
    </xf>
    <xf numFmtId="0" fontId="5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center" vertical="center" wrapText="1"/>
    </xf>
    <xf numFmtId="164" fontId="1" fillId="0" borderId="5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164" fontId="1" fillId="0" borderId="1" xfId="0" applyNumberFormat="1" applyFont="1" applyFill="1" applyBorder="1" applyAlignment="1">
      <alignment horizontal="center" vertical="center" wrapText="1"/>
    </xf>
  </cellXfs>
  <cellStyles count="5">
    <cellStyle name="Денежный 2" xfId="2"/>
    <cellStyle name="Денежный 3" xfId="3"/>
    <cellStyle name="Обычный" xfId="0" builtinId="0"/>
    <cellStyle name="Обычный 2" xfId="4"/>
    <cellStyle name="Обычный 3" xfId="1"/>
  </cellStyles>
  <dxfs count="30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tabSelected="1" zoomScaleNormal="100" zoomScalePageLayoutView="70" workbookViewId="0">
      <selection activeCell="J31" sqref="J31:J34"/>
    </sheetView>
  </sheetViews>
  <sheetFormatPr defaultRowHeight="15" x14ac:dyDescent="0.25"/>
  <cols>
    <col min="1" max="1" width="6.140625" style="10" bestFit="1" customWidth="1"/>
    <col min="2" max="2" width="40.140625" style="10" customWidth="1"/>
    <col min="3" max="3" width="9.5703125" style="10" customWidth="1"/>
    <col min="4" max="4" width="7.140625" style="10" bestFit="1" customWidth="1"/>
    <col min="5" max="7" width="16.42578125" style="1" customWidth="1"/>
    <col min="8" max="8" width="13.7109375" style="1" customWidth="1"/>
    <col min="9" max="9" width="9.42578125" style="10" customWidth="1"/>
    <col min="10" max="10" width="12.5703125" style="10" customWidth="1"/>
    <col min="11" max="11" width="10.28515625" style="10" customWidth="1"/>
    <col min="12" max="12" width="22.42578125" style="10" bestFit="1" customWidth="1"/>
    <col min="13" max="13" width="17.5703125" style="1" customWidth="1"/>
    <col min="14" max="14" width="10.85546875" style="10" bestFit="1" customWidth="1"/>
    <col min="15" max="15" width="11.7109375" style="10" bestFit="1" customWidth="1"/>
    <col min="16" max="16" width="10.7109375" style="10" bestFit="1" customWidth="1"/>
    <col min="17" max="17" width="11.7109375" style="10" bestFit="1" customWidth="1"/>
    <col min="18" max="18" width="10.7109375" style="10" bestFit="1" customWidth="1"/>
    <col min="19" max="16384" width="9.140625" style="10"/>
  </cols>
  <sheetData>
    <row r="1" spans="2:13" x14ac:dyDescent="0.25">
      <c r="M1" s="8" t="s">
        <v>20</v>
      </c>
    </row>
    <row r="2" spans="2:13" ht="14.45" customHeight="1" x14ac:dyDescent="0.25">
      <c r="M2" s="8" t="s">
        <v>21</v>
      </c>
    </row>
    <row r="3" spans="2:13" x14ac:dyDescent="0.25">
      <c r="E3" s="34" t="s">
        <v>30</v>
      </c>
      <c r="F3" s="34"/>
      <c r="G3" s="34"/>
      <c r="H3" s="34"/>
      <c r="I3" s="34"/>
      <c r="J3" s="34"/>
      <c r="K3" s="34"/>
      <c r="L3" s="34"/>
      <c r="M3" s="34"/>
    </row>
    <row r="4" spans="2:13" x14ac:dyDescent="0.25">
      <c r="G4" s="5"/>
      <c r="H4" s="5"/>
      <c r="I4" s="4"/>
      <c r="J4" s="4"/>
      <c r="K4" s="4"/>
      <c r="L4" s="4"/>
      <c r="M4" s="9" t="s">
        <v>23</v>
      </c>
    </row>
    <row r="5" spans="2:13" x14ac:dyDescent="0.25">
      <c r="G5" s="5"/>
      <c r="H5" s="5"/>
      <c r="I5" s="4"/>
      <c r="J5" s="4"/>
      <c r="K5" s="4"/>
      <c r="L5" s="4"/>
      <c r="M5" s="9" t="s">
        <v>22</v>
      </c>
    </row>
    <row r="6" spans="2:13" ht="14.45" customHeight="1" x14ac:dyDescent="0.25">
      <c r="G6" s="5"/>
      <c r="H6" s="5"/>
      <c r="I6" s="4"/>
      <c r="J6" s="4"/>
      <c r="K6" s="4"/>
      <c r="L6" s="4"/>
      <c r="M6" s="9" t="s">
        <v>29</v>
      </c>
    </row>
    <row r="7" spans="2:13" x14ac:dyDescent="0.25">
      <c r="G7" s="5"/>
      <c r="H7" s="5"/>
      <c r="I7" s="4"/>
      <c r="J7" s="4"/>
      <c r="K7" s="4"/>
      <c r="L7" s="4"/>
      <c r="M7" s="5"/>
    </row>
    <row r="8" spans="2:13" x14ac:dyDescent="0.25">
      <c r="G8" s="5"/>
      <c r="H8" s="5"/>
      <c r="I8" s="4"/>
      <c r="J8" s="4"/>
      <c r="K8" s="4"/>
      <c r="L8" s="4"/>
      <c r="M8" s="6" t="s">
        <v>12</v>
      </c>
    </row>
    <row r="9" spans="2:13" x14ac:dyDescent="0.25">
      <c r="M9" s="2" t="s">
        <v>17</v>
      </c>
    </row>
    <row r="10" spans="2:13" x14ac:dyDescent="0.25">
      <c r="M10" s="2" t="s">
        <v>13</v>
      </c>
    </row>
    <row r="12" spans="2:13" ht="28.9" customHeight="1" x14ac:dyDescent="0.25">
      <c r="J12" s="38" t="s">
        <v>16</v>
      </c>
      <c r="K12" s="38"/>
      <c r="M12" s="1" t="s">
        <v>14</v>
      </c>
    </row>
    <row r="14" spans="2:13" x14ac:dyDescent="0.25">
      <c r="B14" s="38" t="s">
        <v>15</v>
      </c>
      <c r="C14" s="38"/>
      <c r="D14" s="38"/>
      <c r="E14" s="38"/>
      <c r="F14" s="38"/>
      <c r="G14" s="38"/>
      <c r="H14" s="38"/>
      <c r="I14" s="38"/>
      <c r="J14" s="38"/>
      <c r="K14" s="38"/>
      <c r="L14" s="38"/>
    </row>
    <row r="15" spans="2:13" hidden="1" x14ac:dyDescent="0.25"/>
    <row r="17" spans="1:16" ht="54.6" customHeight="1" x14ac:dyDescent="0.25">
      <c r="A17" s="41"/>
      <c r="B17" s="42"/>
      <c r="C17" s="43"/>
      <c r="D17" s="42"/>
      <c r="E17" s="25" t="s">
        <v>36</v>
      </c>
      <c r="F17" s="25" t="s">
        <v>37</v>
      </c>
      <c r="G17" s="25" t="s">
        <v>38</v>
      </c>
      <c r="H17" s="11"/>
      <c r="I17" s="12"/>
      <c r="J17" s="12"/>
      <c r="K17" s="12"/>
      <c r="L17" s="12"/>
      <c r="M17" s="11"/>
      <c r="P17" s="7"/>
    </row>
    <row r="18" spans="1:16" ht="30" customHeight="1" x14ac:dyDescent="0.25">
      <c r="A18" s="32" t="s">
        <v>0</v>
      </c>
      <c r="B18" s="32" t="s">
        <v>1</v>
      </c>
      <c r="C18" s="32" t="s">
        <v>2</v>
      </c>
      <c r="D18" s="32"/>
      <c r="E18" s="23" t="s">
        <v>24</v>
      </c>
      <c r="F18" s="23" t="s">
        <v>25</v>
      </c>
      <c r="G18" s="23" t="s">
        <v>26</v>
      </c>
      <c r="H18" s="44" t="s">
        <v>11</v>
      </c>
      <c r="I18" s="32" t="s">
        <v>8</v>
      </c>
      <c r="J18" s="32" t="s">
        <v>9</v>
      </c>
      <c r="K18" s="32" t="s">
        <v>10</v>
      </c>
      <c r="L18" s="32" t="s">
        <v>6</v>
      </c>
      <c r="M18" s="40" t="s">
        <v>7</v>
      </c>
    </row>
    <row r="19" spans="1:16" x14ac:dyDescent="0.25">
      <c r="A19" s="33"/>
      <c r="B19" s="33"/>
      <c r="C19" s="13" t="s">
        <v>3</v>
      </c>
      <c r="D19" s="13" t="s">
        <v>4</v>
      </c>
      <c r="E19" s="14" t="s">
        <v>5</v>
      </c>
      <c r="F19" s="14" t="s">
        <v>5</v>
      </c>
      <c r="G19" s="11" t="s">
        <v>5</v>
      </c>
      <c r="H19" s="45"/>
      <c r="I19" s="32"/>
      <c r="J19" s="32"/>
      <c r="K19" s="32"/>
      <c r="L19" s="32"/>
      <c r="M19" s="40"/>
    </row>
    <row r="20" spans="1:16" s="21" customFormat="1" x14ac:dyDescent="0.25">
      <c r="A20" s="15">
        <v>1</v>
      </c>
      <c r="B20" s="48" t="s">
        <v>31</v>
      </c>
      <c r="C20" s="47" t="s">
        <v>27</v>
      </c>
      <c r="D20" s="46">
        <v>900</v>
      </c>
      <c r="E20" s="49">
        <v>240</v>
      </c>
      <c r="F20" s="49">
        <v>280</v>
      </c>
      <c r="G20" s="49">
        <v>260</v>
      </c>
      <c r="H20" s="23">
        <f>ROUND(AVERAGE(E20:G20),2)</f>
        <v>260</v>
      </c>
      <c r="I20" s="22">
        <f t="shared" ref="I20:I22" si="0" xml:space="preserve"> COUNT(E20:G20)</f>
        <v>3</v>
      </c>
      <c r="J20" s="22">
        <f t="shared" ref="J20:J22" si="1">STDEV(E20:G20)</f>
        <v>20</v>
      </c>
      <c r="K20" s="22">
        <f t="shared" ref="K20:K22" si="2">J20/H20*100</f>
        <v>7.6923076923076925</v>
      </c>
      <c r="L20" s="22" t="str">
        <f t="shared" ref="L20:L22" si="3">IF(K20&lt;33,"ОДНОРОДНЫЕ","НЕОДНОРОДНЫЕ")</f>
        <v>ОДНОРОДНЫЕ</v>
      </c>
      <c r="M20" s="23">
        <f t="shared" ref="M20:M22" si="4">D20*H20</f>
        <v>234000</v>
      </c>
    </row>
    <row r="21" spans="1:16" s="27" customFormat="1" x14ac:dyDescent="0.25">
      <c r="A21" s="15">
        <v>2</v>
      </c>
      <c r="B21" s="48" t="s">
        <v>32</v>
      </c>
      <c r="C21" s="47" t="s">
        <v>27</v>
      </c>
      <c r="D21" s="46">
        <v>900</v>
      </c>
      <c r="E21" s="49">
        <v>220</v>
      </c>
      <c r="F21" s="49">
        <v>230</v>
      </c>
      <c r="G21" s="49">
        <v>240</v>
      </c>
      <c r="H21" s="28">
        <f>ROUND(AVERAGE(E21:G21),2)</f>
        <v>230</v>
      </c>
      <c r="I21" s="26">
        <f t="shared" si="0"/>
        <v>3</v>
      </c>
      <c r="J21" s="26">
        <f t="shared" si="1"/>
        <v>10</v>
      </c>
      <c r="K21" s="26">
        <f t="shared" si="2"/>
        <v>4.3478260869565215</v>
      </c>
      <c r="L21" s="26" t="str">
        <f t="shared" si="3"/>
        <v>ОДНОРОДНЫЕ</v>
      </c>
      <c r="M21" s="28">
        <f t="shared" si="4"/>
        <v>207000</v>
      </c>
    </row>
    <row r="22" spans="1:16" s="30" customFormat="1" x14ac:dyDescent="0.25">
      <c r="A22" s="15">
        <v>3</v>
      </c>
      <c r="B22" s="48" t="s">
        <v>33</v>
      </c>
      <c r="C22" s="47" t="s">
        <v>27</v>
      </c>
      <c r="D22" s="46">
        <v>950</v>
      </c>
      <c r="E22" s="49">
        <v>280</v>
      </c>
      <c r="F22" s="49">
        <v>290</v>
      </c>
      <c r="G22" s="49">
        <v>290</v>
      </c>
      <c r="H22" s="31">
        <f>ROUND(AVERAGE(E22:G22),2)</f>
        <v>286.67</v>
      </c>
      <c r="I22" s="29">
        <f t="shared" si="0"/>
        <v>3</v>
      </c>
      <c r="J22" s="29">
        <f t="shared" si="1"/>
        <v>5.7735026918962582</v>
      </c>
      <c r="K22" s="29">
        <f t="shared" si="2"/>
        <v>2.0139891484620849</v>
      </c>
      <c r="L22" s="29" t="str">
        <f t="shared" si="3"/>
        <v>ОДНОРОДНЫЕ</v>
      </c>
      <c r="M22" s="31">
        <f t="shared" si="4"/>
        <v>272336.5</v>
      </c>
    </row>
    <row r="23" spans="1:16" s="21" customFormat="1" ht="29.25" customHeight="1" x14ac:dyDescent="0.25">
      <c r="A23" s="15">
        <v>4</v>
      </c>
      <c r="B23" s="48" t="s">
        <v>34</v>
      </c>
      <c r="C23" s="47" t="s">
        <v>27</v>
      </c>
      <c r="D23" s="46">
        <v>500</v>
      </c>
      <c r="E23" s="49">
        <v>550</v>
      </c>
      <c r="F23" s="49">
        <v>580</v>
      </c>
      <c r="G23" s="49">
        <v>590</v>
      </c>
      <c r="H23" s="23">
        <f>ROUND(AVERAGE(E23:G23),2)</f>
        <v>573.33000000000004</v>
      </c>
      <c r="I23" s="22">
        <f t="shared" ref="I23" si="5" xml:space="preserve"> COUNT(E23:G23)</f>
        <v>3</v>
      </c>
      <c r="J23" s="22">
        <f t="shared" ref="J23" si="6">STDEV(E23:G23)</f>
        <v>20.816659994661325</v>
      </c>
      <c r="K23" s="22">
        <f t="shared" ref="K23" si="7">J23/H23*100</f>
        <v>3.6308338992659244</v>
      </c>
      <c r="L23" s="22" t="str">
        <f t="shared" ref="L23" si="8">IF(K23&lt;33,"ОДНОРОДНЫЕ","НЕОДНОРОДНЫЕ")</f>
        <v>ОДНОРОДНЫЕ</v>
      </c>
      <c r="M23" s="23">
        <f t="shared" ref="M23" si="9">D23*H23</f>
        <v>286665</v>
      </c>
    </row>
    <row r="24" spans="1:16" x14ac:dyDescent="0.25">
      <c r="A24" s="15"/>
      <c r="B24" s="16" t="s">
        <v>28</v>
      </c>
      <c r="C24" s="17"/>
      <c r="D24" s="18"/>
      <c r="E24" s="24">
        <f>SUMPRODUCT($D$20:$D$23,E20:E23)</f>
        <v>955000</v>
      </c>
      <c r="F24" s="24">
        <f>SUMPRODUCT($D$20:$D$23,F20:F23)</f>
        <v>1024500</v>
      </c>
      <c r="G24" s="24">
        <f>SUMPRODUCT($D$20:$D$23,G20:G23)</f>
        <v>1020500</v>
      </c>
      <c r="H24" s="11"/>
      <c r="I24" s="12"/>
      <c r="J24" s="12"/>
      <c r="K24" s="12"/>
      <c r="L24" s="12"/>
      <c r="M24" s="19">
        <f>SUM(M20:M23)</f>
        <v>1000001.5</v>
      </c>
      <c r="O24" s="7"/>
    </row>
    <row r="25" spans="1:16" x14ac:dyDescent="0.25">
      <c r="A25" s="4"/>
      <c r="B25" s="4"/>
      <c r="C25" s="4"/>
      <c r="D25" s="4"/>
      <c r="E25" s="5"/>
      <c r="F25" s="5"/>
      <c r="G25" s="5"/>
      <c r="H25" s="5"/>
      <c r="I25" s="4"/>
      <c r="J25" s="4"/>
      <c r="K25" s="4"/>
      <c r="L25" s="4"/>
      <c r="M25" s="5"/>
      <c r="O25" s="7"/>
    </row>
    <row r="26" spans="1:16" x14ac:dyDescent="0.25">
      <c r="A26" s="39" t="s">
        <v>19</v>
      </c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  <c r="P26" s="7"/>
    </row>
    <row r="27" spans="1:16" x14ac:dyDescent="0.25">
      <c r="A27" s="37" t="s">
        <v>18</v>
      </c>
      <c r="B27" s="37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</row>
    <row r="28" spans="1:16" ht="15" customHeight="1" x14ac:dyDescent="0.25">
      <c r="A28" s="37"/>
      <c r="B28" s="37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  <c r="O28" s="7"/>
    </row>
    <row r="29" spans="1:16" s="4" customFormat="1" ht="31.5" customHeight="1" x14ac:dyDescent="0.25">
      <c r="A29" s="35" t="s">
        <v>35</v>
      </c>
      <c r="B29" s="36"/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"/>
      <c r="O29" s="3"/>
    </row>
    <row r="30" spans="1:16" x14ac:dyDescent="0.25">
      <c r="A30" s="4"/>
      <c r="B30" s="4"/>
      <c r="C30" s="4"/>
      <c r="D30" s="4"/>
      <c r="E30" s="5"/>
      <c r="F30" s="5"/>
      <c r="G30" s="5"/>
      <c r="H30" s="5"/>
      <c r="I30" s="4"/>
      <c r="J30" s="4"/>
      <c r="K30" s="4"/>
      <c r="L30" s="4"/>
      <c r="M30" s="5"/>
    </row>
    <row r="31" spans="1:16" x14ac:dyDescent="0.25">
      <c r="A31" s="4"/>
      <c r="B31" s="4"/>
      <c r="C31" s="4"/>
      <c r="D31" s="4"/>
      <c r="E31" s="5"/>
      <c r="F31" s="5"/>
      <c r="G31" s="5"/>
      <c r="H31" s="5"/>
      <c r="I31" s="4"/>
      <c r="J31" s="20"/>
      <c r="K31" s="4"/>
      <c r="L31" s="4"/>
      <c r="M31" s="5"/>
    </row>
    <row r="32" spans="1:16" x14ac:dyDescent="0.25">
      <c r="A32" s="4"/>
      <c r="B32" s="4"/>
      <c r="C32" s="4"/>
      <c r="D32" s="4"/>
      <c r="E32" s="5"/>
      <c r="F32" s="5"/>
      <c r="G32" s="5"/>
      <c r="H32" s="5"/>
      <c r="I32" s="4"/>
      <c r="J32" s="4"/>
      <c r="K32" s="4"/>
      <c r="L32" s="4"/>
      <c r="M32" s="5"/>
    </row>
    <row r="33" spans="1:13" x14ac:dyDescent="0.25">
      <c r="A33" s="4"/>
      <c r="B33" s="4"/>
      <c r="C33" s="4"/>
      <c r="D33" s="4"/>
      <c r="E33" s="5"/>
      <c r="F33" s="5"/>
      <c r="G33" s="5"/>
      <c r="H33" s="5"/>
      <c r="I33" s="4"/>
      <c r="J33" s="20"/>
      <c r="K33" s="20"/>
      <c r="L33" s="4"/>
      <c r="M33" s="5"/>
    </row>
    <row r="34" spans="1:13" x14ac:dyDescent="0.25">
      <c r="L34" s="7"/>
    </row>
    <row r="35" spans="1:13" x14ac:dyDescent="0.25">
      <c r="L35" s="7"/>
    </row>
    <row r="37" spans="1:13" x14ac:dyDescent="0.25">
      <c r="L37" s="7"/>
    </row>
  </sheetData>
  <mergeCells count="18">
    <mergeCell ref="L18:L19"/>
    <mergeCell ref="A18:A19"/>
    <mergeCell ref="B18:B19"/>
    <mergeCell ref="C18:D18"/>
    <mergeCell ref="E3:M3"/>
    <mergeCell ref="A29:M29"/>
    <mergeCell ref="A28:M28"/>
    <mergeCell ref="J12:K12"/>
    <mergeCell ref="B14:L14"/>
    <mergeCell ref="A26:M26"/>
    <mergeCell ref="A27:M27"/>
    <mergeCell ref="M18:M19"/>
    <mergeCell ref="A17:B17"/>
    <mergeCell ref="C17:D17"/>
    <mergeCell ref="H18:H19"/>
    <mergeCell ref="I18:I19"/>
    <mergeCell ref="J18:J19"/>
    <mergeCell ref="K18:K19"/>
  </mergeCells>
  <conditionalFormatting sqref="L24">
    <cfRule type="containsText" dxfId="29" priority="184" operator="containsText" text="НЕ">
      <formula>NOT(ISERROR(SEARCH("НЕ",L24)))</formula>
    </cfRule>
    <cfRule type="containsText" dxfId="28" priority="185" operator="containsText" text="ОДНОРОДНЫЕ">
      <formula>NOT(ISERROR(SEARCH("ОДНОРОДНЫЕ",L24)))</formula>
    </cfRule>
    <cfRule type="containsText" dxfId="27" priority="186" operator="containsText" text="НЕОДНОРОДНЫЕ">
      <formula>NOT(ISERROR(SEARCH("НЕОДНОРОДНЫЕ",L24)))</formula>
    </cfRule>
  </conditionalFormatting>
  <conditionalFormatting sqref="L24">
    <cfRule type="containsText" dxfId="26" priority="181" operator="containsText" text="НЕОДНОРОДНЫЕ">
      <formula>NOT(ISERROR(SEARCH("НЕОДНОРОДНЫЕ",L24)))</formula>
    </cfRule>
    <cfRule type="containsText" dxfId="25" priority="182" operator="containsText" text="ОДНОРОДНЫЕ">
      <formula>NOT(ISERROR(SEARCH("ОДНОРОДНЫЕ",L24)))</formula>
    </cfRule>
    <cfRule type="containsText" dxfId="24" priority="183" operator="containsText" text="НЕОДНОРОДНЫЕ">
      <formula>NOT(ISERROR(SEARCH("НЕОДНОРОДНЫЕ",L24)))</formula>
    </cfRule>
  </conditionalFormatting>
  <conditionalFormatting sqref="L23">
    <cfRule type="containsText" dxfId="23" priority="28" operator="containsText" text="НЕ">
      <formula>NOT(ISERROR(SEARCH("НЕ",L23)))</formula>
    </cfRule>
    <cfRule type="containsText" dxfId="22" priority="29" operator="containsText" text="ОДНОРОДНЫЕ">
      <formula>NOT(ISERROR(SEARCH("ОДНОРОДНЫЕ",L23)))</formula>
    </cfRule>
    <cfRule type="containsText" dxfId="21" priority="30" operator="containsText" text="НЕОДНОРОДНЫЕ">
      <formula>NOT(ISERROR(SEARCH("НЕОДНОРОДНЫЕ",L23)))</formula>
    </cfRule>
  </conditionalFormatting>
  <conditionalFormatting sqref="L23">
    <cfRule type="containsText" dxfId="20" priority="25" operator="containsText" text="НЕОДНОРОДНЫЕ">
      <formula>NOT(ISERROR(SEARCH("НЕОДНОРОДНЫЕ",L23)))</formula>
    </cfRule>
    <cfRule type="containsText" dxfId="19" priority="26" operator="containsText" text="ОДНОРОДНЫЕ">
      <formula>NOT(ISERROR(SEARCH("ОДНОРОДНЫЕ",L23)))</formula>
    </cfRule>
    <cfRule type="containsText" dxfId="18" priority="27" operator="containsText" text="НЕОДНОРОДНЫЕ">
      <formula>NOT(ISERROR(SEARCH("НЕОДНОРОДНЫЕ",L23)))</formula>
    </cfRule>
  </conditionalFormatting>
  <conditionalFormatting sqref="L20">
    <cfRule type="containsText" dxfId="17" priority="22" operator="containsText" text="НЕ">
      <formula>NOT(ISERROR(SEARCH("НЕ",L20)))</formula>
    </cfRule>
    <cfRule type="containsText" dxfId="16" priority="23" operator="containsText" text="ОДНОРОДНЫЕ">
      <formula>NOT(ISERROR(SEARCH("ОДНОРОДНЫЕ",L20)))</formula>
    </cfRule>
    <cfRule type="containsText" dxfId="15" priority="24" operator="containsText" text="НЕОДНОРОДНЫЕ">
      <formula>NOT(ISERROR(SEARCH("НЕОДНОРОДНЫЕ",L20)))</formula>
    </cfRule>
  </conditionalFormatting>
  <conditionalFormatting sqref="L20">
    <cfRule type="containsText" dxfId="14" priority="19" operator="containsText" text="НЕОДНОРОДНЫЕ">
      <formula>NOT(ISERROR(SEARCH("НЕОДНОРОДНЫЕ",L20)))</formula>
    </cfRule>
    <cfRule type="containsText" dxfId="13" priority="20" operator="containsText" text="ОДНОРОДНЫЕ">
      <formula>NOT(ISERROR(SEARCH("ОДНОРОДНЫЕ",L20)))</formula>
    </cfRule>
    <cfRule type="containsText" dxfId="12" priority="21" operator="containsText" text="НЕОДНОРОДНЫЕ">
      <formula>NOT(ISERROR(SEARCH("НЕОДНОРОДНЫЕ",L20)))</formula>
    </cfRule>
  </conditionalFormatting>
  <conditionalFormatting sqref="L21">
    <cfRule type="containsText" dxfId="11" priority="10" operator="containsText" text="НЕ">
      <formula>NOT(ISERROR(SEARCH("НЕ",L21)))</formula>
    </cfRule>
    <cfRule type="containsText" dxfId="10" priority="11" operator="containsText" text="ОДНОРОДНЫЕ">
      <formula>NOT(ISERROR(SEARCH("ОДНОРОДНЫЕ",L21)))</formula>
    </cfRule>
    <cfRule type="containsText" dxfId="9" priority="12" operator="containsText" text="НЕОДНОРОДНЫЕ">
      <formula>NOT(ISERROR(SEARCH("НЕОДНОРОДНЫЕ",L21)))</formula>
    </cfRule>
  </conditionalFormatting>
  <conditionalFormatting sqref="L21">
    <cfRule type="containsText" dxfId="8" priority="7" operator="containsText" text="НЕОДНОРОДНЫЕ">
      <formula>NOT(ISERROR(SEARCH("НЕОДНОРОДНЫЕ",L21)))</formula>
    </cfRule>
    <cfRule type="containsText" dxfId="7" priority="8" operator="containsText" text="ОДНОРОДНЫЕ">
      <formula>NOT(ISERROR(SEARCH("ОДНОРОДНЫЕ",L21)))</formula>
    </cfRule>
    <cfRule type="containsText" dxfId="6" priority="9" operator="containsText" text="НЕОДНОРОДНЫЕ">
      <formula>NOT(ISERROR(SEARCH("НЕОДНОРОДНЫЕ",L21)))</formula>
    </cfRule>
  </conditionalFormatting>
  <conditionalFormatting sqref="L22">
    <cfRule type="containsText" dxfId="5" priority="4" operator="containsText" text="НЕ">
      <formula>NOT(ISERROR(SEARCH("НЕ",L22)))</formula>
    </cfRule>
    <cfRule type="containsText" dxfId="4" priority="5" operator="containsText" text="ОДНОРОДНЫЕ">
      <formula>NOT(ISERROR(SEARCH("ОДНОРОДНЫЕ",L22)))</formula>
    </cfRule>
    <cfRule type="containsText" dxfId="3" priority="6" operator="containsText" text="НЕОДНОРОДНЫЕ">
      <formula>NOT(ISERROR(SEARCH("НЕОДНОРОДНЫЕ",L22)))</formula>
    </cfRule>
  </conditionalFormatting>
  <conditionalFormatting sqref="L22">
    <cfRule type="containsText" dxfId="2" priority="1" operator="containsText" text="НЕОДНОРОДНЫЕ">
      <formula>NOT(ISERROR(SEARCH("НЕОДНОРОДНЫЕ",L22)))</formula>
    </cfRule>
    <cfRule type="containsText" dxfId="1" priority="2" operator="containsText" text="ОДНОРОДНЫЕ">
      <formula>NOT(ISERROR(SEARCH("ОДНОРОДНЫЕ",L22)))</formula>
    </cfRule>
    <cfRule type="containsText" dxfId="0" priority="3" operator="containsText" text="НЕОДНОРОДНЫЕ">
      <formula>NOT(ISERROR(SEARCH("НЕОДНОРОДНЫЕ",L22)))</formula>
    </cfRule>
  </conditionalFormatting>
  <pageMargins left="0.31496062992125984" right="0.19685039370078741" top="0.35433070866141736" bottom="0.35433070866141736" header="0.11811023622047245" footer="0.11811023622047245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2024-12-06T15:02:43Z</dcterms:modified>
</cp:coreProperties>
</file>