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-120" yWindow="-120" windowWidth="29040" windowHeight="1584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21" i="1" l="1"/>
  <c r="G21" i="1"/>
  <c r="E21" i="1"/>
  <c r="H20" i="1" l="1"/>
  <c r="M20" i="1" l="1"/>
  <c r="I20" i="1"/>
  <c r="J20" i="1"/>
  <c r="K20" i="1" l="1"/>
  <c r="L20" i="1" s="1"/>
</calcChain>
</file>

<file path=xl/sharedStrings.xml><?xml version="1.0" encoding="utf-8"?>
<sst xmlns="http://schemas.openxmlformats.org/spreadsheetml/2006/main" count="38" uniqueCount="36">
  <si>
    <t>№ п/п</t>
  </si>
  <si>
    <t>Наименование товара, работ, услуг</t>
  </si>
  <si>
    <t>Объем</t>
  </si>
  <si>
    <t>Ед.изм.</t>
  </si>
  <si>
    <t>Кол-во</t>
  </si>
  <si>
    <t>Цена за ед.изм.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</si>
  <si>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</si>
  <si>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</si>
  <si>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</si>
  <si>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</si>
  <si>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</si>
  <si>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</si>
  <si>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</si>
  <si>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</si>
  <si>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</si>
  <si>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</si>
  <si>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</si>
  <si>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</si>
  <si>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</si>
  <si>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</si>
  <si>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</si>
  <si>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</si>
  <si>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только субъекты малого и среднего предпринимательства</t>
  </si>
  <si>
    <t>путем запроса котировок в электронной форме, участниками которого могут являться</t>
  </si>
  <si>
    <t>Источник № 1</t>
  </si>
  <si>
    <t>Источник № 2</t>
  </si>
  <si>
    <t>Источник № 3</t>
  </si>
  <si>
    <t>Мясо кур (цыплят-бройлеров) замороженное 1 категории</t>
  </si>
  <si>
    <t>кг</t>
  </si>
  <si>
    <t>ИТОГО:</t>
  </si>
  <si>
    <t>Исходя из имеющегося у Заказчика объёма финансового обеспечения для осуществления закупки НМЦД устанавливается в размере 871000 руб. (восемьсот семьдесят одна тысяча рублей 00 копеек)</t>
  </si>
  <si>
    <t>КП вх. № 3026 от 03.12.2024</t>
  </si>
  <si>
    <t>КП вх. № 3028 от 03.12.2024</t>
  </si>
  <si>
    <t>КП вх. № 3027 от 03.12.2024</t>
  </si>
  <si>
    <t>№ 247-24</t>
  </si>
  <si>
    <t>на поставку мяса кур (цыплят-бройлеров)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</si>
</sst>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_р_."/>
    <numFmt numFmtId="166" formatCode="_-* #,##0.00&quot;р.&quot;_-;\-* #,##0.00&quot;р.&quot;_-;_-* &quot;-&quot;??&quot;р.&quot;_-;_-@_-"/>
  </numFmts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Arial Cyr"/>
      <charset val="204"/>
    </font>
    <font>
      <sz val="10"/>
      <name val="Arial Cy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5">
    <xf numFmtId="0" fontId="0" fillId="0" borderId="0"/>
    <xf numFmtId="0" fontId="6" fillId="0" borderId="0"/>
    <xf numFmtId="166" fontId="7" fillId="0" borderId="0"/>
    <xf numFmtId="166" fontId="6" fillId="0" borderId="0" applyFont="0" applyFill="0" applyBorder="0" applyAlignment="0" applyProtection="0"/>
    <xf numFmtId="0" fontId="7" fillId="0" borderId="0"/>
  </cellStyleXfs>
  <cellXfs count="47">
    <xf numFmtId="0" fontId="0" fillId="0" borderId="0" xfId="0"/>
    <xf numFmtId="164" fontId="1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right" indent="15"/>
    </xf>
    <xf numFmtId="2" fontId="1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2" fontId="1" fillId="0" borderId="0" xfId="0" applyNumberFormat="1" applyFont="1" applyFill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right" vertical="center" wrapText="1"/>
    </xf>
    <xf numFmtId="0" fontId="5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center" vertical="center" wrapText="1"/>
    </xf>
    <xf numFmtId="164" fontId="1" fillId="0" borderId="5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wrapText="1"/>
    </xf>
    <xf numFmtId="0" fontId="1" fillId="0" borderId="1" xfId="0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4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</cellXfs>
  <cellStyles count="5">
    <cellStyle name="Денежный 2" xfId="2"/>
    <cellStyle name="Денежный 3" xfId="3"/>
    <cellStyle name="Обычный" xfId="0" builtinId="0"/>
    <cellStyle name="Обычный 2" xfId="4"/>
    <cellStyle name="Обычный 3" xfId="1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4"/>
  <sheetViews>
    <sheetView tabSelected="1" zoomScaleNormal="100" zoomScalePageLayoutView="70" workbookViewId="0">
      <selection activeCell="B27" sqref="B27"/>
    </sheetView>
  </sheetViews>
  <sheetFormatPr defaultRowHeight="15" x14ac:dyDescent="0.25"/>
  <cols>
    <col min="1" max="1" width="6.140625" style="10" bestFit="1" customWidth="1"/>
    <col min="2" max="2" width="44.140625" style="10" bestFit="1" customWidth="1"/>
    <col min="3" max="3" width="9.5703125" style="10" customWidth="1"/>
    <col min="4" max="4" width="7.140625" style="10" bestFit="1" customWidth="1"/>
    <col min="5" max="7" width="16.42578125" style="1" customWidth="1"/>
    <col min="8" max="8" width="13.7109375" style="1" customWidth="1"/>
    <col min="9" max="9" width="9.42578125" style="10" customWidth="1"/>
    <col min="10" max="10" width="12.5703125" style="10" customWidth="1"/>
    <col min="11" max="11" width="10.28515625" style="10" customWidth="1"/>
    <col min="12" max="12" width="22.42578125" style="10" bestFit="1" customWidth="1"/>
    <col min="13" max="13" width="17.5703125" style="1" customWidth="1"/>
    <col min="14" max="14" width="10.85546875" style="10" bestFit="1" customWidth="1"/>
    <col min="15" max="15" width="11.7109375" style="10" bestFit="1" customWidth="1"/>
    <col min="16" max="16" width="10.7109375" style="10" bestFit="1" customWidth="1"/>
    <col min="17" max="17" width="11.7109375" style="10" bestFit="1" customWidth="1"/>
    <col min="18" max="18" width="10.7109375" style="10" bestFit="1" customWidth="1"/>
    <col min="19" max="16384" width="9.140625" style="10"/>
  </cols>
  <sheetData>
    <row r="1" spans="2:13" x14ac:dyDescent="0.25">
      <c r="M1" s="8" t="s">
        <v>20</v>
      </c>
    </row>
    <row r="2" spans="2:13" ht="14.45" customHeight="1" x14ac:dyDescent="0.25">
      <c r="M2" s="8" t="s">
        <v>21</v>
      </c>
    </row>
    <row r="3" spans="2:13" x14ac:dyDescent="0.25">
      <c r="E3" s="22" t="s">
        <v>35</v>
      </c>
      <c r="F3" s="22"/>
      <c r="G3" s="22"/>
      <c r="H3" s="22"/>
      <c r="I3" s="22"/>
      <c r="J3" s="22"/>
      <c r="K3" s="22"/>
      <c r="L3" s="22"/>
      <c r="M3" s="22"/>
    </row>
    <row r="4" spans="2:13" x14ac:dyDescent="0.25">
      <c r="G4" s="5"/>
      <c r="H4" s="5"/>
      <c r="I4" s="4"/>
      <c r="J4" s="4"/>
      <c r="K4" s="4"/>
      <c r="L4" s="4"/>
      <c r="M4" s="9" t="s">
        <v>23</v>
      </c>
    </row>
    <row r="5" spans="2:13" x14ac:dyDescent="0.25">
      <c r="G5" s="5"/>
      <c r="H5" s="5"/>
      <c r="I5" s="4"/>
      <c r="J5" s="4"/>
      <c r="K5" s="4"/>
      <c r="L5" s="4"/>
      <c r="M5" s="9" t="s">
        <v>22</v>
      </c>
    </row>
    <row r="6" spans="2:13" ht="14.45" customHeight="1" x14ac:dyDescent="0.25">
      <c r="G6" s="5"/>
      <c r="H6" s="5"/>
      <c r="I6" s="4"/>
      <c r="J6" s="4"/>
      <c r="K6" s="4"/>
      <c r="L6" s="4"/>
      <c r="M6" s="9" t="s">
        <v>34</v>
      </c>
    </row>
    <row r="7" spans="2:13" x14ac:dyDescent="0.25">
      <c r="G7" s="5"/>
      <c r="H7" s="5"/>
      <c r="I7" s="4"/>
      <c r="J7" s="4"/>
      <c r="K7" s="4"/>
      <c r="L7" s="4"/>
      <c r="M7" s="5"/>
    </row>
    <row r="8" spans="2:13" x14ac:dyDescent="0.25">
      <c r="G8" s="5"/>
      <c r="H8" s="5"/>
      <c r="I8" s="4"/>
      <c r="J8" s="4"/>
      <c r="K8" s="4"/>
      <c r="L8" s="4"/>
      <c r="M8" s="6" t="s">
        <v>12</v>
      </c>
    </row>
    <row r="9" spans="2:13" x14ac:dyDescent="0.25">
      <c r="M9" s="2" t="s">
        <v>17</v>
      </c>
    </row>
    <row r="10" spans="2:13" x14ac:dyDescent="0.25">
      <c r="M10" s="2" t="s">
        <v>13</v>
      </c>
    </row>
    <row r="12" spans="2:13" ht="28.9" customHeight="1" x14ac:dyDescent="0.25">
      <c r="J12" s="26" t="s">
        <v>16</v>
      </c>
      <c r="K12" s="26"/>
      <c r="M12" s="1" t="s">
        <v>14</v>
      </c>
    </row>
    <row r="14" spans="2:13" x14ac:dyDescent="0.25">
      <c r="B14" s="26" t="s">
        <v>15</v>
      </c>
      <c r="C14" s="26"/>
      <c r="D14" s="26"/>
      <c r="E14" s="26"/>
      <c r="F14" s="26"/>
      <c r="G14" s="26"/>
      <c r="H14" s="26"/>
      <c r="I14" s="26"/>
      <c r="J14" s="26"/>
      <c r="K14" s="26"/>
      <c r="L14" s="26"/>
    </row>
    <row r="15" spans="2:13" hidden="1" x14ac:dyDescent="0.25"/>
    <row r="17" spans="1:17" ht="54.6" customHeight="1" x14ac:dyDescent="0.25">
      <c r="A17" s="29"/>
      <c r="B17" s="30"/>
      <c r="C17" s="31"/>
      <c r="D17" s="30"/>
      <c r="E17" s="14" t="s">
        <v>32</v>
      </c>
      <c r="F17" s="14" t="s">
        <v>33</v>
      </c>
      <c r="G17" s="14" t="s">
        <v>31</v>
      </c>
      <c r="H17" s="12"/>
      <c r="I17" s="15"/>
      <c r="J17" s="15"/>
      <c r="K17" s="15"/>
      <c r="L17" s="15"/>
      <c r="M17" s="12"/>
      <c r="P17" s="7"/>
    </row>
    <row r="18" spans="1:17" ht="30" customHeight="1" x14ac:dyDescent="0.25">
      <c r="A18" s="21" t="s">
        <v>0</v>
      </c>
      <c r="B18" s="21" t="s">
        <v>1</v>
      </c>
      <c r="C18" s="21" t="s">
        <v>2</v>
      </c>
      <c r="D18" s="21"/>
      <c r="E18" s="20" t="s">
        <v>24</v>
      </c>
      <c r="F18" s="20" t="s">
        <v>25</v>
      </c>
      <c r="G18" s="20" t="s">
        <v>26</v>
      </c>
      <c r="H18" s="32" t="s">
        <v>11</v>
      </c>
      <c r="I18" s="21" t="s">
        <v>8</v>
      </c>
      <c r="J18" s="21" t="s">
        <v>9</v>
      </c>
      <c r="K18" s="21" t="s">
        <v>10</v>
      </c>
      <c r="L18" s="21" t="s">
        <v>6</v>
      </c>
      <c r="M18" s="28" t="s">
        <v>7</v>
      </c>
    </row>
    <row r="19" spans="1:17" x14ac:dyDescent="0.25">
      <c r="A19" s="34"/>
      <c r="B19" s="34"/>
      <c r="C19" s="16" t="s">
        <v>3</v>
      </c>
      <c r="D19" s="16" t="s">
        <v>4</v>
      </c>
      <c r="E19" s="17" t="s">
        <v>5</v>
      </c>
      <c r="F19" s="17" t="s">
        <v>5</v>
      </c>
      <c r="G19" s="12" t="s">
        <v>5</v>
      </c>
      <c r="H19" s="33"/>
      <c r="I19" s="21"/>
      <c r="J19" s="21"/>
      <c r="K19" s="21"/>
      <c r="L19" s="21"/>
      <c r="M19" s="28"/>
      <c r="N19" s="41"/>
      <c r="O19" s="41"/>
      <c r="P19" s="41"/>
    </row>
    <row r="20" spans="1:17" s="11" customFormat="1" ht="30" x14ac:dyDescent="0.25">
      <c r="A20" s="18">
        <v>1</v>
      </c>
      <c r="B20" s="36" t="s">
        <v>27</v>
      </c>
      <c r="C20" s="37" t="s">
        <v>28</v>
      </c>
      <c r="D20" s="35">
        <v>2600</v>
      </c>
      <c r="E20" s="38">
        <v>335</v>
      </c>
      <c r="F20" s="38">
        <v>357</v>
      </c>
      <c r="G20" s="38">
        <v>390</v>
      </c>
      <c r="H20" s="38">
        <f>ROUND(AVERAGE(E20:G20),2)</f>
        <v>360.67</v>
      </c>
      <c r="I20" s="37">
        <f t="shared" ref="I20" si="0" xml:space="preserve"> COUNT(E20:G20)</f>
        <v>3</v>
      </c>
      <c r="J20" s="37">
        <f t="shared" ref="J20" si="1">STDEV(E20:G20)</f>
        <v>27.682726262659415</v>
      </c>
      <c r="K20" s="37">
        <f t="shared" ref="K20" si="2">J20/H20*100</f>
        <v>7.6753614835332602</v>
      </c>
      <c r="L20" s="45" t="str">
        <f t="shared" ref="L20" si="3">IF(K20&lt;33,"ОДНОРОДНЫЕ","НЕОДНОРОДНЫЕ")</f>
        <v>ОДНОРОДНЫЕ</v>
      </c>
      <c r="M20" s="46">
        <f t="shared" ref="M20" si="4">D20*H20</f>
        <v>937742</v>
      </c>
      <c r="N20" s="41"/>
      <c r="O20" s="41"/>
      <c r="P20" s="41"/>
      <c r="Q20" s="13"/>
    </row>
    <row r="21" spans="1:17" x14ac:dyDescent="0.25">
      <c r="A21" s="45"/>
      <c r="B21" s="43" t="s">
        <v>29</v>
      </c>
      <c r="C21" s="45"/>
      <c r="D21" s="44"/>
      <c r="E21" s="46">
        <f>SUMPRODUCT($D$20,E20)</f>
        <v>871000</v>
      </c>
      <c r="F21" s="46">
        <f t="shared" ref="F21:G21" si="5">SUMPRODUCT($D$20,F20)</f>
        <v>928200</v>
      </c>
      <c r="G21" s="46">
        <f t="shared" si="5"/>
        <v>1014000</v>
      </c>
      <c r="H21" s="46"/>
      <c r="I21" s="46"/>
      <c r="J21" s="46"/>
      <c r="K21" s="45"/>
      <c r="L21" s="45"/>
      <c r="M21" s="45"/>
      <c r="N21" s="40"/>
      <c r="O21" s="39"/>
      <c r="P21" s="41"/>
    </row>
    <row r="22" spans="1:17" x14ac:dyDescent="0.25">
      <c r="A22" s="4"/>
      <c r="B22" s="4"/>
      <c r="C22" s="4"/>
      <c r="D22" s="4"/>
      <c r="E22" s="5"/>
      <c r="F22" s="5"/>
      <c r="G22" s="5"/>
      <c r="H22" s="39"/>
      <c r="I22" s="40"/>
      <c r="J22" s="40"/>
      <c r="K22" s="40"/>
      <c r="L22" s="40"/>
      <c r="M22" s="5"/>
      <c r="N22" s="41"/>
      <c r="O22" s="42"/>
      <c r="P22" s="41"/>
    </row>
    <row r="23" spans="1:17" x14ac:dyDescent="0.25">
      <c r="A23" s="27" t="s">
        <v>19</v>
      </c>
      <c r="B23" s="27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41"/>
      <c r="O23" s="41"/>
      <c r="P23" s="41"/>
    </row>
    <row r="24" spans="1:17" x14ac:dyDescent="0.25">
      <c r="A24" s="25" t="s">
        <v>18</v>
      </c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</row>
    <row r="25" spans="1:17" ht="15" customHeight="1" x14ac:dyDescent="0.25">
      <c r="A25" s="25"/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O25" s="7"/>
    </row>
    <row r="26" spans="1:17" s="4" customFormat="1" x14ac:dyDescent="0.25">
      <c r="A26" s="23" t="s">
        <v>30</v>
      </c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3"/>
      <c r="O26" s="3"/>
    </row>
    <row r="27" spans="1:17" x14ac:dyDescent="0.25">
      <c r="A27" s="4"/>
      <c r="B27" s="4"/>
      <c r="C27" s="4"/>
      <c r="D27" s="4"/>
      <c r="E27" s="5"/>
      <c r="F27" s="5"/>
      <c r="G27" s="5"/>
      <c r="H27" s="5"/>
      <c r="I27" s="4"/>
      <c r="J27" s="4"/>
      <c r="K27" s="4"/>
      <c r="L27" s="4"/>
      <c r="M27" s="5"/>
    </row>
    <row r="28" spans="1:17" x14ac:dyDescent="0.25">
      <c r="A28" s="4"/>
      <c r="B28" s="4"/>
      <c r="C28" s="4"/>
      <c r="D28" s="4"/>
      <c r="E28" s="5"/>
      <c r="F28" s="5"/>
      <c r="G28" s="5"/>
      <c r="H28" s="5"/>
      <c r="I28" s="4"/>
      <c r="J28" s="19"/>
      <c r="K28" s="4"/>
      <c r="L28" s="4"/>
      <c r="M28" s="5"/>
    </row>
    <row r="29" spans="1:17" x14ac:dyDescent="0.25">
      <c r="A29" s="4"/>
      <c r="B29" s="4"/>
      <c r="C29" s="4"/>
      <c r="D29" s="4"/>
      <c r="E29" s="5"/>
      <c r="F29" s="5"/>
      <c r="G29" s="5"/>
      <c r="H29" s="5"/>
      <c r="I29" s="4"/>
      <c r="J29" s="4"/>
      <c r="K29" s="4"/>
      <c r="L29" s="4"/>
      <c r="M29" s="5"/>
    </row>
    <row r="30" spans="1:17" x14ac:dyDescent="0.25">
      <c r="A30" s="4"/>
      <c r="B30" s="4"/>
      <c r="C30" s="4"/>
      <c r="D30" s="4"/>
      <c r="E30" s="5"/>
      <c r="F30" s="5"/>
      <c r="G30" s="5"/>
      <c r="H30" s="5"/>
      <c r="I30" s="4"/>
      <c r="J30" s="4"/>
      <c r="K30" s="19"/>
      <c r="L30" s="4"/>
      <c r="M30" s="5"/>
    </row>
    <row r="31" spans="1:17" x14ac:dyDescent="0.25">
      <c r="K31" s="7"/>
    </row>
    <row r="32" spans="1:17" x14ac:dyDescent="0.25">
      <c r="L32" s="7"/>
    </row>
    <row r="34" spans="12:12" x14ac:dyDescent="0.25">
      <c r="L34" s="7"/>
    </row>
  </sheetData>
  <mergeCells count="18">
    <mergeCell ref="A18:A19"/>
    <mergeCell ref="B18:B19"/>
    <mergeCell ref="C18:D18"/>
    <mergeCell ref="E3:M3"/>
    <mergeCell ref="A26:M26"/>
    <mergeCell ref="A25:M25"/>
    <mergeCell ref="J12:K12"/>
    <mergeCell ref="B14:L14"/>
    <mergeCell ref="A23:M23"/>
    <mergeCell ref="A24:M24"/>
    <mergeCell ref="M18:M19"/>
    <mergeCell ref="A17:B17"/>
    <mergeCell ref="C17:D17"/>
    <mergeCell ref="H18:H19"/>
    <mergeCell ref="I18:I19"/>
    <mergeCell ref="J18:J19"/>
    <mergeCell ref="K18:K19"/>
    <mergeCell ref="L18:L19"/>
  </mergeCells>
  <conditionalFormatting sqref="L20:L21">
    <cfRule type="containsText" dxfId="5" priority="154" operator="containsText" text="НЕ">
      <formula>NOT(ISERROR(SEARCH("НЕ",L20)))</formula>
    </cfRule>
    <cfRule type="containsText" dxfId="4" priority="155" operator="containsText" text="ОДНОРОДНЫЕ">
      <formula>NOT(ISERROR(SEARCH("ОДНОРОДНЫЕ",L20)))</formula>
    </cfRule>
    <cfRule type="containsText" dxfId="3" priority="156" operator="containsText" text="НЕОДНОРОДНЫЕ">
      <formula>NOT(ISERROR(SEARCH("НЕОДНОРОДНЫЕ",L20)))</formula>
    </cfRule>
  </conditionalFormatting>
  <conditionalFormatting sqref="L20:L21">
    <cfRule type="containsText" dxfId="2" priority="151" operator="containsText" text="НЕОДНОРОДНЫЕ">
      <formula>NOT(ISERROR(SEARCH("НЕОДНОРОДНЫЕ",L20)))</formula>
    </cfRule>
    <cfRule type="containsText" dxfId="1" priority="152" operator="containsText" text="ОДНОРОДНЫЕ">
      <formula>NOT(ISERROR(SEARCH("ОДНОРОДНЫЕ",L20)))</formula>
    </cfRule>
    <cfRule type="containsText" dxfId="0" priority="153" operator="containsText" text="НЕОДНОРОДНЫЕ">
      <formula>NOT(ISERROR(SEARCH("НЕОДНОРОДНЫЕ",L20)))</formula>
    </cfRule>
  </conditionalFormatting>
  <pageMargins left="0.31496062992125984" right="0.19685039370078741" top="0.35433070866141736" bottom="0.35433070866141736" header="0.11811023622047245" footer="0.11811023622047245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2024-12-05T13:49:32Z</dcterms:modified>
</cp:coreProperties>
</file>