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3" i="1" l="1"/>
  <c r="G43" i="1"/>
  <c r="E43" i="1"/>
  <c r="L21" i="1"/>
  <c r="K21" i="1"/>
  <c r="J21" i="1"/>
  <c r="O21" i="1" s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32" i="1"/>
  <c r="K32" i="1"/>
  <c r="J32" i="1"/>
  <c r="O3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M21" i="1" l="1"/>
  <c r="N21" i="1" s="1"/>
  <c r="M29" i="1"/>
  <c r="N29" i="1" s="1"/>
  <c r="M33" i="1"/>
  <c r="N33" i="1" s="1"/>
  <c r="M23" i="1"/>
  <c r="N23" i="1" s="1"/>
  <c r="M27" i="1"/>
  <c r="N27" i="1" s="1"/>
  <c r="M26" i="1"/>
  <c r="N26" i="1" s="1"/>
  <c r="M35" i="1"/>
  <c r="N35" i="1" s="1"/>
  <c r="M34" i="1"/>
  <c r="N34" i="1" s="1"/>
  <c r="M24" i="1"/>
  <c r="N24" i="1" s="1"/>
  <c r="M31" i="1"/>
  <c r="N31" i="1" s="1"/>
  <c r="M32" i="1"/>
  <c r="N32" i="1" s="1"/>
  <c r="M22" i="1"/>
  <c r="N22" i="1" s="1"/>
  <c r="M30" i="1"/>
  <c r="N30" i="1" s="1"/>
  <c r="M25" i="1"/>
  <c r="N25" i="1" s="1"/>
  <c r="M28" i="1"/>
  <c r="N28" i="1" s="1"/>
  <c r="J37" i="1"/>
  <c r="O37" i="1" s="1"/>
  <c r="J38" i="1"/>
  <c r="O38" i="1" s="1"/>
  <c r="J39" i="1"/>
  <c r="O39" i="1" s="1"/>
  <c r="J40" i="1"/>
  <c r="J41" i="1"/>
  <c r="J42" i="1"/>
  <c r="L36" i="1"/>
  <c r="K36" i="1"/>
  <c r="J36" i="1"/>
  <c r="O36" i="1" s="1"/>
  <c r="L39" i="1"/>
  <c r="K39" i="1"/>
  <c r="L38" i="1"/>
  <c r="K38" i="1"/>
  <c r="L37" i="1"/>
  <c r="K37" i="1"/>
  <c r="M37" i="1" l="1"/>
  <c r="N37" i="1" s="1"/>
  <c r="M39" i="1"/>
  <c r="N39" i="1" s="1"/>
  <c r="M38" i="1"/>
  <c r="N38" i="1" s="1"/>
  <c r="M36" i="1"/>
  <c r="N36" i="1" s="1"/>
  <c r="O40" i="1" l="1"/>
  <c r="K40" i="1"/>
  <c r="L40" i="1"/>
  <c r="O41" i="1"/>
  <c r="K41" i="1"/>
  <c r="L41" i="1"/>
  <c r="M41" i="1" l="1"/>
  <c r="N41" i="1" s="1"/>
  <c r="M40" i="1"/>
  <c r="N40" i="1" s="1"/>
  <c r="L42" i="1" l="1"/>
  <c r="K42" i="1"/>
  <c r="M42" i="1" l="1"/>
  <c r="N42" i="1" s="1"/>
  <c r="O42" i="1"/>
  <c r="C18" i="1" s="1"/>
</calcChain>
</file>

<file path=xl/sharedStrings.xml><?xml version="1.0" encoding="utf-8"?>
<sst xmlns="http://schemas.openxmlformats.org/spreadsheetml/2006/main" count="84" uniqueCount="61">
  <si>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</si>
  <si>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</si>
  <si>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</si>
  <si>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</si>
  <si>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</si>
  <si>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</si>
  <si>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</si>
  <si>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</si>
  <si>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</si>
  <si>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</si>
  <si>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</si>
  <si>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</si>
  <si>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</si>
  <si>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</si>
  <si>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</si>
  <si>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</si>
  <si>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</si>
  <si>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</si>
  <si>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</si>
  <si>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</si>
  <si>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</si>
  <si>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</si>
  <si>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</si>
  <si>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</si>
  <si>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</si>
  <si>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</si>
  <si>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</si>
  <si>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</si>
  <si>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</si>
  <si>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</si>
  <si>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</si>
  <si>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089-24</t>
  </si>
  <si>
    <t>на поставку строительных материалов (эмаль, краска, колер) путем запроса котировок</t>
  </si>
  <si>
    <t>ВДК</t>
  </si>
  <si>
    <t>Эмаль акриловая глянцевая</t>
  </si>
  <si>
    <t>Эмаль  белая ПФ-115 для наружных работ</t>
  </si>
  <si>
    <t>Эмаль  зеленая ПФ-115 для наружных работ</t>
  </si>
  <si>
    <t>Эмаль  желтая  ПФ-115 для наружных работ</t>
  </si>
  <si>
    <t>Эмаль  красная  ПФ-115 для наружных работ</t>
  </si>
  <si>
    <t>Эмаль НЦ-132</t>
  </si>
  <si>
    <t>Универсальная колер-паста оранжевая</t>
  </si>
  <si>
    <t>Универсальная колер-паста  зеленое яблоко</t>
  </si>
  <si>
    <t>Универсальная колер-паста черная</t>
  </si>
  <si>
    <t>Универсальная колер-паста лимонная</t>
  </si>
  <si>
    <t>Универсальная колер-паста сиреневая</t>
  </si>
  <si>
    <t>Универсальная колер-паста карамель</t>
  </si>
  <si>
    <t>Универсальная колер-паста персик</t>
  </si>
  <si>
    <t>Универсальная колер-паста  синия</t>
  </si>
  <si>
    <t>Универсальная колер-паста салатовая</t>
  </si>
  <si>
    <t>Универсальная колер-паста слива</t>
  </si>
  <si>
    <t>Универсальная колер-паста красная</t>
  </si>
  <si>
    <t>Универсальная колер-паста бордо</t>
  </si>
  <si>
    <t>Растворитель 647 для нитроэмалей и нитролаков</t>
  </si>
  <si>
    <t>Краска напольная «Тиккурила» или эквивалент</t>
  </si>
  <si>
    <t>Краска водно-дисперсионная акриловая Фасадная Стандарт</t>
  </si>
  <si>
    <t>кг.</t>
  </si>
  <si>
    <t>кг</t>
  </si>
  <si>
    <t>Начальная (максимальная) цена договора устанавливается в размере 1 146 883,48 руб. (один миллион сто сорок шесть тысяч восемьсот восемьдесят три рубля сорок восемь копеек)</t>
  </si>
  <si>
    <t>КП вх. 954 от 22.04.2024</t>
  </si>
  <si>
    <t>КП вх. 953 от 22.04.2024</t>
  </si>
  <si>
    <t>КП вх. 952 от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</si>
</sst>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zoomScale="85" zoomScaleNormal="85" zoomScalePageLayoutView="70" workbookViewId="0">
      <selection activeCell="G18" sqref="E18:G18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8" t="s">
        <v>26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8" t="s">
        <v>27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8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8" t="s">
        <v>32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8" t="s">
        <v>28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8" t="s">
        <v>29</v>
      </c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8" t="s">
        <v>31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16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21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8" t="s">
        <v>17</v>
      </c>
    </row>
    <row r="12" spans="1:15" s="6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6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35" t="s">
        <v>20</v>
      </c>
      <c r="M13" s="35"/>
      <c r="N13" s="14"/>
      <c r="O13" s="4" t="s">
        <v>18</v>
      </c>
    </row>
    <row r="14" spans="1:1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4"/>
    </row>
    <row r="15" spans="1:15" x14ac:dyDescent="0.25">
      <c r="A15" s="14"/>
      <c r="B15" s="35" t="s">
        <v>19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5" s="5" customFormat="1" ht="30" x14ac:dyDescent="0.25">
      <c r="A18" s="39" t="s">
        <v>14</v>
      </c>
      <c r="B18" s="40"/>
      <c r="C18" s="41">
        <f>SUM(O21:O42)</f>
        <v>1146883.48</v>
      </c>
      <c r="D18" s="40"/>
      <c r="E18" s="29" t="s">
        <v>59</v>
      </c>
      <c r="F18" s="29" t="s">
        <v>60</v>
      </c>
      <c r="G18" s="29" t="s">
        <v>58</v>
      </c>
      <c r="H18" s="11"/>
      <c r="I18" s="15"/>
      <c r="J18" s="15"/>
      <c r="K18" s="12"/>
      <c r="L18" s="12"/>
      <c r="M18" s="12"/>
      <c r="N18" s="12"/>
      <c r="O18" s="15"/>
    </row>
    <row r="19" spans="1:15" s="5" customFormat="1" x14ac:dyDescent="0.25">
      <c r="A19" s="33" t="s">
        <v>0</v>
      </c>
      <c r="B19" s="33" t="s">
        <v>1</v>
      </c>
      <c r="C19" s="33" t="s">
        <v>2</v>
      </c>
      <c r="D19" s="33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42" t="s">
        <v>15</v>
      </c>
      <c r="K19" s="33" t="s">
        <v>11</v>
      </c>
      <c r="L19" s="33" t="s">
        <v>12</v>
      </c>
      <c r="M19" s="33" t="s">
        <v>13</v>
      </c>
      <c r="N19" s="33" t="s">
        <v>9</v>
      </c>
      <c r="O19" s="38" t="s">
        <v>10</v>
      </c>
    </row>
    <row r="20" spans="1:15" s="5" customFormat="1" ht="30" x14ac:dyDescent="0.25">
      <c r="A20" s="44"/>
      <c r="B20" s="44"/>
      <c r="C20" s="13" t="s">
        <v>3</v>
      </c>
      <c r="D20" s="13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15" t="s">
        <v>6</v>
      </c>
      <c r="J20" s="43"/>
      <c r="K20" s="33"/>
      <c r="L20" s="33"/>
      <c r="M20" s="33"/>
      <c r="N20" s="33"/>
      <c r="O20" s="38"/>
    </row>
    <row r="21" spans="1:15" s="5" customFormat="1" x14ac:dyDescent="0.25">
      <c r="A21" s="23">
        <v>1</v>
      </c>
      <c r="B21" s="31" t="s">
        <v>33</v>
      </c>
      <c r="C21" s="19" t="s">
        <v>55</v>
      </c>
      <c r="D21" s="19">
        <v>940</v>
      </c>
      <c r="E21" s="25">
        <v>370</v>
      </c>
      <c r="F21" s="26">
        <v>382</v>
      </c>
      <c r="G21" s="26">
        <v>378</v>
      </c>
      <c r="H21" s="29"/>
      <c r="I21" s="29"/>
      <c r="J21" s="29">
        <f>ROUNDDOWN(AVERAGE(E21:I21),2)</f>
        <v>376.66</v>
      </c>
      <c r="K21" s="30">
        <f t="shared" ref="K21" si="0">COUNT(E21:I21)</f>
        <v>3</v>
      </c>
      <c r="L21" s="30">
        <f t="shared" ref="L21" si="1">STDEV(E21:I21)</f>
        <v>6.110100926607787</v>
      </c>
      <c r="M21" s="30">
        <f t="shared" ref="M21" si="2">L21/J21*100</f>
        <v>1.6221793996197595</v>
      </c>
      <c r="N21" s="30" t="str">
        <f t="shared" ref="N21" si="3">IF(M21&lt;33,"ОДНОРОДНЫЕ","НЕОДНОРОДНЫЕ")</f>
        <v>ОДНОРОДНЫЕ</v>
      </c>
      <c r="O21" s="29">
        <f t="shared" ref="O21" si="4">D21*J21</f>
        <v>354060.4</v>
      </c>
    </row>
    <row r="22" spans="1:15" s="5" customFormat="1" x14ac:dyDescent="0.25">
      <c r="A22" s="23">
        <v>2</v>
      </c>
      <c r="B22" s="31" t="s">
        <v>34</v>
      </c>
      <c r="C22" s="19" t="s">
        <v>56</v>
      </c>
      <c r="D22" s="19">
        <v>1155</v>
      </c>
      <c r="E22" s="25">
        <v>521</v>
      </c>
      <c r="F22" s="26">
        <v>537</v>
      </c>
      <c r="G22" s="26">
        <v>534</v>
      </c>
      <c r="H22" s="29"/>
      <c r="I22" s="29"/>
      <c r="J22" s="29">
        <f>ROUNDDOWN(AVERAGE(E22:I22),2)</f>
        <v>530.66</v>
      </c>
      <c r="K22" s="30">
        <f t="shared" ref="K22:K28" si="5">COUNT(E22:I22)</f>
        <v>3</v>
      </c>
      <c r="L22" s="30">
        <f t="shared" ref="L22:L28" si="6">STDEV(E22:I22)</f>
        <v>8.5049005481153834</v>
      </c>
      <c r="M22" s="30">
        <f t="shared" ref="M22:M28" si="7">L22/J22*100</f>
        <v>1.602702398544338</v>
      </c>
      <c r="N22" s="30" t="str">
        <f t="shared" ref="N22:N28" si="8">IF(M22&lt;33,"ОДНОРОДНЫЕ","НЕОДНОРОДНЫЕ")</f>
        <v>ОДНОРОДНЫЕ</v>
      </c>
      <c r="O22" s="29">
        <f t="shared" ref="O22:O24" si="9">D22*J22</f>
        <v>612912.29999999993</v>
      </c>
    </row>
    <row r="23" spans="1:15" s="5" customFormat="1" ht="30" x14ac:dyDescent="0.25">
      <c r="A23" s="23">
        <v>3</v>
      </c>
      <c r="B23" s="45" t="s">
        <v>35</v>
      </c>
      <c r="C23" s="19" t="s">
        <v>56</v>
      </c>
      <c r="D23" s="19">
        <v>67.5</v>
      </c>
      <c r="E23" s="25">
        <v>275</v>
      </c>
      <c r="F23" s="26">
        <v>283</v>
      </c>
      <c r="G23" s="26">
        <v>282</v>
      </c>
      <c r="H23" s="29"/>
      <c r="I23" s="29"/>
      <c r="J23" s="29">
        <f t="shared" ref="J23:J28" si="10">ROUNDDOWN(AVERAGE(E23:I23),2)</f>
        <v>280</v>
      </c>
      <c r="K23" s="30">
        <f t="shared" si="5"/>
        <v>3</v>
      </c>
      <c r="L23" s="30">
        <f t="shared" si="6"/>
        <v>4.358898943540674</v>
      </c>
      <c r="M23" s="30">
        <f t="shared" si="7"/>
        <v>1.5567496226930979</v>
      </c>
      <c r="N23" s="30" t="str">
        <f t="shared" si="8"/>
        <v>ОДНОРОДНЫЕ</v>
      </c>
      <c r="O23" s="29">
        <f t="shared" si="9"/>
        <v>18900</v>
      </c>
    </row>
    <row r="24" spans="1:15" s="5" customFormat="1" ht="30" x14ac:dyDescent="0.25">
      <c r="A24" s="23">
        <v>4</v>
      </c>
      <c r="B24" s="45" t="s">
        <v>36</v>
      </c>
      <c r="C24" s="19" t="s">
        <v>56</v>
      </c>
      <c r="D24" s="19">
        <v>29.7</v>
      </c>
      <c r="E24" s="25">
        <v>269</v>
      </c>
      <c r="F24" s="26">
        <v>277</v>
      </c>
      <c r="G24" s="26">
        <v>275</v>
      </c>
      <c r="H24" s="29"/>
      <c r="I24" s="29"/>
      <c r="J24" s="29">
        <f t="shared" si="10"/>
        <v>273.66000000000003</v>
      </c>
      <c r="K24" s="30">
        <f t="shared" si="5"/>
        <v>3</v>
      </c>
      <c r="L24" s="30">
        <f t="shared" si="6"/>
        <v>4.1633319989322661</v>
      </c>
      <c r="M24" s="30">
        <f t="shared" si="7"/>
        <v>1.5213520422905307</v>
      </c>
      <c r="N24" s="30" t="str">
        <f t="shared" si="8"/>
        <v>ОДНОРОДНЫЕ</v>
      </c>
      <c r="O24" s="29">
        <f t="shared" si="9"/>
        <v>8127.7020000000002</v>
      </c>
    </row>
    <row r="25" spans="1:15" s="5" customFormat="1" ht="30" x14ac:dyDescent="0.25">
      <c r="A25" s="23">
        <v>5</v>
      </c>
      <c r="B25" s="45" t="s">
        <v>37</v>
      </c>
      <c r="C25" s="19" t="s">
        <v>56</v>
      </c>
      <c r="D25" s="19">
        <v>54</v>
      </c>
      <c r="E25" s="25">
        <v>269</v>
      </c>
      <c r="F25" s="26">
        <v>277</v>
      </c>
      <c r="G25" s="26">
        <v>275</v>
      </c>
      <c r="H25" s="29"/>
      <c r="I25" s="29"/>
      <c r="J25" s="29">
        <f t="shared" si="10"/>
        <v>273.66000000000003</v>
      </c>
      <c r="K25" s="30">
        <f t="shared" si="5"/>
        <v>3</v>
      </c>
      <c r="L25" s="30">
        <f t="shared" si="6"/>
        <v>4.1633319989322661</v>
      </c>
      <c r="M25" s="30">
        <f t="shared" si="7"/>
        <v>1.5213520422905307</v>
      </c>
      <c r="N25" s="30" t="str">
        <f t="shared" si="8"/>
        <v>ОДНОРОДНЫЕ</v>
      </c>
      <c r="O25" s="29">
        <f>D25*J25</f>
        <v>14777.640000000001</v>
      </c>
    </row>
    <row r="26" spans="1:15" s="5" customFormat="1" ht="30" x14ac:dyDescent="0.25">
      <c r="A26" s="23">
        <v>6</v>
      </c>
      <c r="B26" s="45" t="s">
        <v>38</v>
      </c>
      <c r="C26" s="19" t="s">
        <v>56</v>
      </c>
      <c r="D26" s="19">
        <v>24.3</v>
      </c>
      <c r="E26" s="25">
        <v>269</v>
      </c>
      <c r="F26" s="26">
        <v>277</v>
      </c>
      <c r="G26" s="26">
        <v>275</v>
      </c>
      <c r="H26" s="29"/>
      <c r="I26" s="29"/>
      <c r="J26" s="29">
        <f t="shared" si="10"/>
        <v>273.66000000000003</v>
      </c>
      <c r="K26" s="30">
        <f t="shared" si="5"/>
        <v>3</v>
      </c>
      <c r="L26" s="30">
        <f t="shared" si="6"/>
        <v>4.1633319989322661</v>
      </c>
      <c r="M26" s="30">
        <f t="shared" si="7"/>
        <v>1.5213520422905307</v>
      </c>
      <c r="N26" s="30" t="str">
        <f t="shared" si="8"/>
        <v>ОДНОРОДНЫЕ</v>
      </c>
      <c r="O26" s="29">
        <f t="shared" ref="O26:O27" si="11">D26*J26</f>
        <v>6649.938000000001</v>
      </c>
    </row>
    <row r="27" spans="1:15" s="5" customFormat="1" x14ac:dyDescent="0.25">
      <c r="A27" s="23">
        <v>7</v>
      </c>
      <c r="B27" s="45" t="s">
        <v>39</v>
      </c>
      <c r="C27" s="19" t="s">
        <v>56</v>
      </c>
      <c r="D27" s="19">
        <v>89</v>
      </c>
      <c r="E27" s="25">
        <v>458</v>
      </c>
      <c r="F27" s="26">
        <v>471</v>
      </c>
      <c r="G27" s="26">
        <v>469</v>
      </c>
      <c r="H27" s="29"/>
      <c r="I27" s="29"/>
      <c r="J27" s="29">
        <f t="shared" si="10"/>
        <v>466</v>
      </c>
      <c r="K27" s="30">
        <f t="shared" si="5"/>
        <v>3</v>
      </c>
      <c r="L27" s="30">
        <f t="shared" si="6"/>
        <v>7</v>
      </c>
      <c r="M27" s="30">
        <f t="shared" si="7"/>
        <v>1.502145922746781</v>
      </c>
      <c r="N27" s="30" t="str">
        <f t="shared" si="8"/>
        <v>ОДНОРОДНЫЕ</v>
      </c>
      <c r="O27" s="29">
        <f t="shared" si="11"/>
        <v>41474</v>
      </c>
    </row>
    <row r="28" spans="1:15" s="5" customFormat="1" ht="30" x14ac:dyDescent="0.25">
      <c r="A28" s="23">
        <v>8</v>
      </c>
      <c r="B28" s="45" t="s">
        <v>40</v>
      </c>
      <c r="C28" s="19" t="s">
        <v>30</v>
      </c>
      <c r="D28" s="19">
        <v>5</v>
      </c>
      <c r="E28" s="25">
        <v>55</v>
      </c>
      <c r="F28" s="26">
        <v>57</v>
      </c>
      <c r="G28" s="26">
        <v>56</v>
      </c>
      <c r="H28" s="29"/>
      <c r="I28" s="29"/>
      <c r="J28" s="29">
        <f t="shared" si="10"/>
        <v>56</v>
      </c>
      <c r="K28" s="30">
        <f t="shared" si="5"/>
        <v>3</v>
      </c>
      <c r="L28" s="30">
        <f t="shared" si="6"/>
        <v>1</v>
      </c>
      <c r="M28" s="30">
        <f t="shared" si="7"/>
        <v>1.7857142857142856</v>
      </c>
      <c r="N28" s="30" t="str">
        <f t="shared" si="8"/>
        <v>ОДНОРОДНЫЕ</v>
      </c>
      <c r="O28" s="29">
        <f>D28*J28</f>
        <v>280</v>
      </c>
    </row>
    <row r="29" spans="1:15" s="5" customFormat="1" ht="30" x14ac:dyDescent="0.25">
      <c r="A29" s="23">
        <v>9</v>
      </c>
      <c r="B29" s="45" t="s">
        <v>41</v>
      </c>
      <c r="C29" s="19" t="s">
        <v>30</v>
      </c>
      <c r="D29" s="19">
        <v>19</v>
      </c>
      <c r="E29" s="25">
        <v>55</v>
      </c>
      <c r="F29" s="26">
        <v>57</v>
      </c>
      <c r="G29" s="26">
        <v>56</v>
      </c>
      <c r="H29" s="29"/>
      <c r="I29" s="29"/>
      <c r="J29" s="29">
        <f>ROUNDDOWN(AVERAGE(E29:I29),2)</f>
        <v>56</v>
      </c>
      <c r="K29" s="30">
        <f t="shared" ref="K29:K35" si="12">COUNT(E29:I29)</f>
        <v>3</v>
      </c>
      <c r="L29" s="30">
        <f t="shared" ref="L29:L35" si="13">STDEV(E29:I29)</f>
        <v>1</v>
      </c>
      <c r="M29" s="30">
        <f t="shared" ref="M29:M35" si="14">L29/J29*100</f>
        <v>1.7857142857142856</v>
      </c>
      <c r="N29" s="30" t="str">
        <f t="shared" ref="N29:N35" si="15">IF(M29&lt;33,"ОДНОРОДНЫЕ","НЕОДНОРОДНЫЕ")</f>
        <v>ОДНОРОДНЫЕ</v>
      </c>
      <c r="O29" s="29">
        <f t="shared" ref="O29:O31" si="16">D29*J29</f>
        <v>1064</v>
      </c>
    </row>
    <row r="30" spans="1:15" s="5" customFormat="1" x14ac:dyDescent="0.25">
      <c r="A30" s="23">
        <v>10</v>
      </c>
      <c r="B30" s="45" t="s">
        <v>42</v>
      </c>
      <c r="C30" s="19" t="s">
        <v>30</v>
      </c>
      <c r="D30" s="19">
        <v>20</v>
      </c>
      <c r="E30" s="25">
        <v>55</v>
      </c>
      <c r="F30" s="26">
        <v>57</v>
      </c>
      <c r="G30" s="26">
        <v>56</v>
      </c>
      <c r="H30" s="29"/>
      <c r="I30" s="29"/>
      <c r="J30" s="29">
        <f t="shared" ref="J30:J35" si="17">ROUNDDOWN(AVERAGE(E30:I30),2)</f>
        <v>56</v>
      </c>
      <c r="K30" s="30">
        <f t="shared" si="12"/>
        <v>3</v>
      </c>
      <c r="L30" s="30">
        <f t="shared" si="13"/>
        <v>1</v>
      </c>
      <c r="M30" s="30">
        <f t="shared" si="14"/>
        <v>1.7857142857142856</v>
      </c>
      <c r="N30" s="30" t="str">
        <f t="shared" si="15"/>
        <v>ОДНОРОДНЫЕ</v>
      </c>
      <c r="O30" s="29">
        <f t="shared" si="16"/>
        <v>1120</v>
      </c>
    </row>
    <row r="31" spans="1:15" s="5" customFormat="1" ht="30" x14ac:dyDescent="0.25">
      <c r="A31" s="23">
        <v>11</v>
      </c>
      <c r="B31" s="45" t="s">
        <v>43</v>
      </c>
      <c r="C31" s="19" t="s">
        <v>30</v>
      </c>
      <c r="D31" s="19">
        <v>15</v>
      </c>
      <c r="E31" s="25">
        <v>55</v>
      </c>
      <c r="F31" s="26">
        <v>57</v>
      </c>
      <c r="G31" s="26">
        <v>56</v>
      </c>
      <c r="H31" s="29"/>
      <c r="I31" s="29"/>
      <c r="J31" s="29">
        <f t="shared" si="17"/>
        <v>56</v>
      </c>
      <c r="K31" s="30">
        <f t="shared" si="12"/>
        <v>3</v>
      </c>
      <c r="L31" s="30">
        <f t="shared" si="13"/>
        <v>1</v>
      </c>
      <c r="M31" s="30">
        <f t="shared" si="14"/>
        <v>1.7857142857142856</v>
      </c>
      <c r="N31" s="30" t="str">
        <f t="shared" si="15"/>
        <v>ОДНОРОДНЫЕ</v>
      </c>
      <c r="O31" s="29">
        <f t="shared" si="16"/>
        <v>840</v>
      </c>
    </row>
    <row r="32" spans="1:15" s="5" customFormat="1" ht="30" x14ac:dyDescent="0.25">
      <c r="A32" s="23">
        <v>12</v>
      </c>
      <c r="B32" s="45" t="s">
        <v>44</v>
      </c>
      <c r="C32" s="19" t="s">
        <v>30</v>
      </c>
      <c r="D32" s="19">
        <v>25</v>
      </c>
      <c r="E32" s="25">
        <v>55</v>
      </c>
      <c r="F32" s="26">
        <v>57</v>
      </c>
      <c r="G32" s="26">
        <v>56</v>
      </c>
      <c r="H32" s="29"/>
      <c r="I32" s="29"/>
      <c r="J32" s="29">
        <f t="shared" si="17"/>
        <v>56</v>
      </c>
      <c r="K32" s="30">
        <f t="shared" si="12"/>
        <v>3</v>
      </c>
      <c r="L32" s="30">
        <f t="shared" si="13"/>
        <v>1</v>
      </c>
      <c r="M32" s="30">
        <f t="shared" si="14"/>
        <v>1.7857142857142856</v>
      </c>
      <c r="N32" s="30" t="str">
        <f t="shared" si="15"/>
        <v>ОДНОРОДНЫЕ</v>
      </c>
      <c r="O32" s="29">
        <f>D32*J32</f>
        <v>1400</v>
      </c>
    </row>
    <row r="33" spans="1:17" s="5" customFormat="1" ht="30" x14ac:dyDescent="0.25">
      <c r="A33" s="23">
        <v>13</v>
      </c>
      <c r="B33" s="45" t="s">
        <v>45</v>
      </c>
      <c r="C33" s="19" t="s">
        <v>30</v>
      </c>
      <c r="D33" s="19">
        <v>50</v>
      </c>
      <c r="E33" s="25">
        <v>55</v>
      </c>
      <c r="F33" s="26">
        <v>57</v>
      </c>
      <c r="G33" s="26">
        <v>56</v>
      </c>
      <c r="H33" s="29"/>
      <c r="I33" s="29"/>
      <c r="J33" s="29">
        <f t="shared" si="17"/>
        <v>56</v>
      </c>
      <c r="K33" s="30">
        <f t="shared" si="12"/>
        <v>3</v>
      </c>
      <c r="L33" s="30">
        <f t="shared" si="13"/>
        <v>1</v>
      </c>
      <c r="M33" s="30">
        <f t="shared" si="14"/>
        <v>1.7857142857142856</v>
      </c>
      <c r="N33" s="30" t="str">
        <f t="shared" si="15"/>
        <v>ОДНОРОДНЫЕ</v>
      </c>
      <c r="O33" s="29">
        <f t="shared" ref="O33:O34" si="18">D33*J33</f>
        <v>2800</v>
      </c>
    </row>
    <row r="34" spans="1:17" s="5" customFormat="1" x14ac:dyDescent="0.25">
      <c r="A34" s="23">
        <v>14</v>
      </c>
      <c r="B34" s="45" t="s">
        <v>46</v>
      </c>
      <c r="C34" s="19" t="s">
        <v>30</v>
      </c>
      <c r="D34" s="19">
        <v>25</v>
      </c>
      <c r="E34" s="25">
        <v>55</v>
      </c>
      <c r="F34" s="26">
        <v>57</v>
      </c>
      <c r="G34" s="26">
        <v>56</v>
      </c>
      <c r="H34" s="29"/>
      <c r="I34" s="29"/>
      <c r="J34" s="29">
        <f t="shared" si="17"/>
        <v>56</v>
      </c>
      <c r="K34" s="30">
        <f t="shared" si="12"/>
        <v>3</v>
      </c>
      <c r="L34" s="30">
        <f t="shared" si="13"/>
        <v>1</v>
      </c>
      <c r="M34" s="30">
        <f t="shared" si="14"/>
        <v>1.7857142857142856</v>
      </c>
      <c r="N34" s="30" t="str">
        <f t="shared" si="15"/>
        <v>ОДНОРОДНЫЕ</v>
      </c>
      <c r="O34" s="29">
        <f t="shared" si="18"/>
        <v>1400</v>
      </c>
    </row>
    <row r="35" spans="1:17" s="5" customFormat="1" x14ac:dyDescent="0.25">
      <c r="A35" s="23">
        <v>15</v>
      </c>
      <c r="B35" s="45" t="s">
        <v>47</v>
      </c>
      <c r="C35" s="19" t="s">
        <v>30</v>
      </c>
      <c r="D35" s="19">
        <v>20</v>
      </c>
      <c r="E35" s="25">
        <v>55</v>
      </c>
      <c r="F35" s="26">
        <v>57</v>
      </c>
      <c r="G35" s="26">
        <v>56</v>
      </c>
      <c r="H35" s="29"/>
      <c r="I35" s="29"/>
      <c r="J35" s="29">
        <f t="shared" si="17"/>
        <v>56</v>
      </c>
      <c r="K35" s="30">
        <f t="shared" si="12"/>
        <v>3</v>
      </c>
      <c r="L35" s="30">
        <f t="shared" si="13"/>
        <v>1</v>
      </c>
      <c r="M35" s="30">
        <f t="shared" si="14"/>
        <v>1.7857142857142856</v>
      </c>
      <c r="N35" s="30" t="str">
        <f t="shared" si="15"/>
        <v>ОДНОРОДНЫЕ</v>
      </c>
      <c r="O35" s="29">
        <f>D35*J35</f>
        <v>1120</v>
      </c>
    </row>
    <row r="36" spans="1:17" s="5" customFormat="1" ht="30" x14ac:dyDescent="0.25">
      <c r="A36" s="23">
        <v>16</v>
      </c>
      <c r="B36" s="45" t="s">
        <v>48</v>
      </c>
      <c r="C36" s="19" t="s">
        <v>30</v>
      </c>
      <c r="D36" s="19">
        <v>25</v>
      </c>
      <c r="E36" s="25">
        <v>55</v>
      </c>
      <c r="F36" s="26">
        <v>57</v>
      </c>
      <c r="G36" s="26">
        <v>56</v>
      </c>
      <c r="H36" s="27"/>
      <c r="I36" s="27"/>
      <c r="J36" s="27">
        <f>ROUNDDOWN(AVERAGE(E36:I36),2)</f>
        <v>56</v>
      </c>
      <c r="K36" s="28">
        <f t="shared" ref="K36" si="19">COUNT(E36:I36)</f>
        <v>3</v>
      </c>
      <c r="L36" s="28">
        <f t="shared" ref="L36" si="20">STDEV(E36:I36)</f>
        <v>1</v>
      </c>
      <c r="M36" s="28">
        <f t="shared" ref="M36" si="21">L36/J36*100</f>
        <v>1.7857142857142856</v>
      </c>
      <c r="N36" s="28" t="str">
        <f t="shared" ref="N36" si="22">IF(M36&lt;33,"ОДНОРОДНЫЕ","НЕОДНОРОДНЫЕ")</f>
        <v>ОДНОРОДНЫЕ</v>
      </c>
      <c r="O36" s="27">
        <f t="shared" ref="O36" si="23">D36*J36</f>
        <v>1400</v>
      </c>
    </row>
    <row r="37" spans="1:17" s="5" customFormat="1" x14ac:dyDescent="0.25">
      <c r="A37" s="23">
        <v>17</v>
      </c>
      <c r="B37" s="45" t="s">
        <v>49</v>
      </c>
      <c r="C37" s="19" t="s">
        <v>30</v>
      </c>
      <c r="D37" s="19">
        <v>35</v>
      </c>
      <c r="E37" s="25">
        <v>55</v>
      </c>
      <c r="F37" s="26">
        <v>57</v>
      </c>
      <c r="G37" s="26">
        <v>56</v>
      </c>
      <c r="H37" s="27"/>
      <c r="I37" s="27"/>
      <c r="J37" s="27">
        <f t="shared" ref="J37:J42" si="24">ROUNDDOWN(AVERAGE(E37:I37),2)</f>
        <v>56</v>
      </c>
      <c r="K37" s="28">
        <f t="shared" ref="K37:K39" si="25">COUNT(E37:I37)</f>
        <v>3</v>
      </c>
      <c r="L37" s="28">
        <f t="shared" ref="L37:L39" si="26">STDEV(E37:I37)</f>
        <v>1</v>
      </c>
      <c r="M37" s="28">
        <f t="shared" ref="M37:M39" si="27">L37/J37*100</f>
        <v>1.7857142857142856</v>
      </c>
      <c r="N37" s="28" t="str">
        <f t="shared" ref="N37:N39" si="28">IF(M37&lt;33,"ОДНОРОДНЫЕ","НЕОДНОРОДНЫЕ")</f>
        <v>ОДНОРОДНЫЕ</v>
      </c>
      <c r="O37" s="27">
        <f t="shared" ref="O37:O38" si="29">D37*J37</f>
        <v>1960</v>
      </c>
    </row>
    <row r="38" spans="1:17" s="5" customFormat="1" ht="30" x14ac:dyDescent="0.25">
      <c r="A38" s="23">
        <v>18</v>
      </c>
      <c r="B38" s="45" t="s">
        <v>50</v>
      </c>
      <c r="C38" s="19" t="s">
        <v>30</v>
      </c>
      <c r="D38" s="19">
        <v>30</v>
      </c>
      <c r="E38" s="25">
        <v>55</v>
      </c>
      <c r="F38" s="26">
        <v>57</v>
      </c>
      <c r="G38" s="26">
        <v>56</v>
      </c>
      <c r="H38" s="27"/>
      <c r="I38" s="27"/>
      <c r="J38" s="27">
        <f t="shared" si="24"/>
        <v>56</v>
      </c>
      <c r="K38" s="28">
        <f t="shared" si="25"/>
        <v>3</v>
      </c>
      <c r="L38" s="28">
        <f t="shared" si="26"/>
        <v>1</v>
      </c>
      <c r="M38" s="28">
        <f t="shared" si="27"/>
        <v>1.7857142857142856</v>
      </c>
      <c r="N38" s="28" t="str">
        <f t="shared" si="28"/>
        <v>ОДНОРОДНЫЕ</v>
      </c>
      <c r="O38" s="27">
        <f t="shared" si="29"/>
        <v>1680</v>
      </c>
    </row>
    <row r="39" spans="1:17" s="5" customFormat="1" x14ac:dyDescent="0.25">
      <c r="A39" s="23">
        <v>19</v>
      </c>
      <c r="B39" s="45" t="s">
        <v>51</v>
      </c>
      <c r="C39" s="19" t="s">
        <v>30</v>
      </c>
      <c r="D39" s="19">
        <v>20</v>
      </c>
      <c r="E39" s="25">
        <v>55</v>
      </c>
      <c r="F39" s="26">
        <v>57</v>
      </c>
      <c r="G39" s="26">
        <v>56</v>
      </c>
      <c r="H39" s="27"/>
      <c r="I39" s="27"/>
      <c r="J39" s="27">
        <f t="shared" si="24"/>
        <v>56</v>
      </c>
      <c r="K39" s="28">
        <f t="shared" si="25"/>
        <v>3</v>
      </c>
      <c r="L39" s="28">
        <f t="shared" si="26"/>
        <v>1</v>
      </c>
      <c r="M39" s="28">
        <f t="shared" si="27"/>
        <v>1.7857142857142856</v>
      </c>
      <c r="N39" s="28" t="str">
        <f t="shared" si="28"/>
        <v>ОДНОРОДНЫЕ</v>
      </c>
      <c r="O39" s="27">
        <f>D39*J39</f>
        <v>1120</v>
      </c>
    </row>
    <row r="40" spans="1:17" s="5" customFormat="1" ht="30" x14ac:dyDescent="0.25">
      <c r="A40" s="23">
        <v>20</v>
      </c>
      <c r="B40" s="45" t="s">
        <v>52</v>
      </c>
      <c r="C40" s="19" t="s">
        <v>30</v>
      </c>
      <c r="D40" s="19">
        <v>60</v>
      </c>
      <c r="E40" s="25">
        <v>95</v>
      </c>
      <c r="F40" s="26">
        <v>98</v>
      </c>
      <c r="G40" s="26">
        <v>97</v>
      </c>
      <c r="H40" s="21"/>
      <c r="I40" s="21"/>
      <c r="J40" s="27">
        <f t="shared" si="24"/>
        <v>96.66</v>
      </c>
      <c r="K40" s="20">
        <f t="shared" ref="K40:K41" si="30">COUNT(E40:I40)</f>
        <v>3</v>
      </c>
      <c r="L40" s="20">
        <f t="shared" ref="L40:L41" si="31">STDEV(E40:I40)</f>
        <v>1.5275252316519468</v>
      </c>
      <c r="M40" s="20">
        <f t="shared" ref="M40:M41" si="32">L40/J40*100</f>
        <v>1.5803075022263056</v>
      </c>
      <c r="N40" s="20" t="str">
        <f t="shared" ref="N40:N41" si="33">IF(M40&lt;33,"ОДНОРОДНЫЕ","НЕОДНОРОДНЫЕ")</f>
        <v>ОДНОРОДНЫЕ</v>
      </c>
      <c r="O40" s="21">
        <f t="shared" ref="O40:O41" si="34">D40*J40</f>
        <v>5799.5999999999995</v>
      </c>
    </row>
    <row r="41" spans="1:17" s="5" customFormat="1" ht="15" customHeight="1" x14ac:dyDescent="0.25">
      <c r="A41" s="23">
        <v>21</v>
      </c>
      <c r="B41" s="45" t="s">
        <v>53</v>
      </c>
      <c r="C41" s="19" t="s">
        <v>30</v>
      </c>
      <c r="D41" s="19">
        <v>75</v>
      </c>
      <c r="E41" s="25">
        <v>590</v>
      </c>
      <c r="F41" s="26">
        <v>608</v>
      </c>
      <c r="G41" s="26">
        <v>605</v>
      </c>
      <c r="H41" s="22"/>
      <c r="I41" s="21"/>
      <c r="J41" s="27">
        <f t="shared" si="24"/>
        <v>601</v>
      </c>
      <c r="K41" s="20">
        <f t="shared" si="30"/>
        <v>3</v>
      </c>
      <c r="L41" s="20">
        <f t="shared" si="31"/>
        <v>9.6436507609929549</v>
      </c>
      <c r="M41" s="20">
        <f t="shared" si="32"/>
        <v>1.6046007921785281</v>
      </c>
      <c r="N41" s="20" t="str">
        <f t="shared" si="33"/>
        <v>ОДНОРОДНЫЕ</v>
      </c>
      <c r="O41" s="21">
        <f t="shared" si="34"/>
        <v>45075</v>
      </c>
    </row>
    <row r="42" spans="1:17" s="5" customFormat="1" ht="30" x14ac:dyDescent="0.25">
      <c r="A42" s="23">
        <v>22</v>
      </c>
      <c r="B42" s="45" t="s">
        <v>54</v>
      </c>
      <c r="C42" s="19" t="s">
        <v>56</v>
      </c>
      <c r="D42" s="19">
        <v>130</v>
      </c>
      <c r="E42" s="25">
        <v>175</v>
      </c>
      <c r="F42" s="26">
        <v>178</v>
      </c>
      <c r="G42" s="26">
        <v>176</v>
      </c>
      <c r="H42" s="22"/>
      <c r="I42" s="15"/>
      <c r="J42" s="27">
        <f t="shared" si="24"/>
        <v>176.33</v>
      </c>
      <c r="K42" s="12">
        <f t="shared" ref="K42" si="35">COUNT(E42:I42)</f>
        <v>3</v>
      </c>
      <c r="L42" s="12">
        <f t="shared" ref="L42" si="36">STDEV(E42:I42)</f>
        <v>1.5275252316519468</v>
      </c>
      <c r="M42" s="12">
        <f t="shared" ref="M42" si="37">L42/J42*100</f>
        <v>0.86628777386261369</v>
      </c>
      <c r="N42" s="12" t="str">
        <f t="shared" ref="N42" si="38">IF(M42&lt;33,"ОДНОРОДНЫЕ","НЕОДНОРОДНЫЕ")</f>
        <v>ОДНОРОДНЫЕ</v>
      </c>
      <c r="O42" s="15">
        <f>D42*J42</f>
        <v>22922.9</v>
      </c>
    </row>
    <row r="43" spans="1:17" s="5" customFormat="1" x14ac:dyDescent="0.25">
      <c r="A43" s="12"/>
      <c r="B43" s="16"/>
      <c r="C43" s="17"/>
      <c r="D43" s="24"/>
      <c r="E43" s="15">
        <f>SUMPRODUCT($D$21:$D$42,E21:E42)</f>
        <v>1126526.5</v>
      </c>
      <c r="F43" s="29">
        <f t="shared" ref="F43:G43" si="39">SUMPRODUCT($D$21:$D$42,F21:F42)</f>
        <v>1161345.5</v>
      </c>
      <c r="G43" s="29">
        <f t="shared" si="39"/>
        <v>1152825</v>
      </c>
      <c r="H43" s="15"/>
      <c r="I43" s="15"/>
      <c r="J43" s="15"/>
      <c r="K43" s="12"/>
      <c r="L43" s="12"/>
      <c r="M43" s="12"/>
      <c r="N43" s="12"/>
      <c r="O43" s="15"/>
    </row>
    <row r="44" spans="1:17" s="6" customFormat="1" x14ac:dyDescent="0.25">
      <c r="A44" s="14"/>
      <c r="B44" s="14"/>
      <c r="C44" s="14"/>
      <c r="D44" s="14"/>
      <c r="E44" s="4"/>
      <c r="F44" s="4"/>
      <c r="G44" s="4"/>
      <c r="H44" s="4"/>
      <c r="I44" s="4"/>
      <c r="J44" s="4"/>
      <c r="K44" s="14"/>
      <c r="L44" s="14"/>
      <c r="M44" s="14"/>
      <c r="N44" s="14"/>
      <c r="O44" s="4"/>
    </row>
    <row r="45" spans="1:17" s="9" customFormat="1" x14ac:dyDescent="0.25">
      <c r="A45" s="36" t="s">
        <v>25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Q45" s="46"/>
    </row>
    <row r="46" spans="1:17" s="9" customFormat="1" x14ac:dyDescent="0.25">
      <c r="A46" s="37" t="s">
        <v>24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7" s="9" customFormat="1" ht="1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7" s="9" customFormat="1" x14ac:dyDescent="0.25">
      <c r="A48" s="34" t="s">
        <v>57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10"/>
      <c r="Q48" s="10"/>
    </row>
    <row r="52" spans="13:13" x14ac:dyDescent="0.25">
      <c r="M52" s="32"/>
    </row>
  </sheetData>
  <mergeCells count="17">
    <mergeCell ref="B19:B20"/>
    <mergeCell ref="C19:D19"/>
    <mergeCell ref="A48:O48"/>
    <mergeCell ref="L13:M13"/>
    <mergeCell ref="B15:N15"/>
    <mergeCell ref="A45:O45"/>
    <mergeCell ref="A46:O46"/>
    <mergeCell ref="A47:O47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40:N43">
    <cfRule type="containsText" dxfId="65" priority="64" operator="containsText" text="НЕ">
      <formula>NOT(ISERROR(SEARCH("НЕ",N40)))</formula>
    </cfRule>
    <cfRule type="containsText" dxfId="64" priority="65" operator="containsText" text="ОДНОРОДНЫЕ">
      <formula>NOT(ISERROR(SEARCH("ОДНОРОДНЫЕ",N40)))</formula>
    </cfRule>
    <cfRule type="containsText" dxfId="63" priority="66" operator="containsText" text="НЕОДНОРОДНЫЕ">
      <formula>NOT(ISERROR(SEARCH("НЕОДНОРОДНЫЕ",N40)))</formula>
    </cfRule>
  </conditionalFormatting>
  <conditionalFormatting sqref="N40:N43">
    <cfRule type="containsText" dxfId="62" priority="61" operator="containsText" text="НЕОДНОРОДНЫЕ">
      <formula>NOT(ISERROR(SEARCH("НЕОДНОРОДНЫЕ",N40)))</formula>
    </cfRule>
    <cfRule type="containsText" dxfId="61" priority="62" operator="containsText" text="ОДНОРОДНЫЕ">
      <formula>NOT(ISERROR(SEARCH("ОДНОРОДНЫЕ",N40)))</formula>
    </cfRule>
    <cfRule type="containsText" dxfId="60" priority="63" operator="containsText" text="НЕОДНОРОДНЫЕ">
      <formula>NOT(ISERROR(SEARCH("НЕОДНОРОДНЫЕ",N40)))</formula>
    </cfRule>
  </conditionalFormatting>
  <conditionalFormatting sqref="N37:N39">
    <cfRule type="containsText" dxfId="59" priority="52" operator="containsText" text="НЕ">
      <formula>NOT(ISERROR(SEARCH("НЕ",N37)))</formula>
    </cfRule>
    <cfRule type="containsText" dxfId="58" priority="53" operator="containsText" text="ОДНОРОДНЫЕ">
      <formula>NOT(ISERROR(SEARCH("ОДНОРОДНЫЕ",N37)))</formula>
    </cfRule>
    <cfRule type="containsText" dxfId="57" priority="54" operator="containsText" text="НЕОДНОРОДНЫЕ">
      <formula>NOT(ISERROR(SEARCH("НЕОДНОРОДНЫЕ",N37)))</formula>
    </cfRule>
  </conditionalFormatting>
  <conditionalFormatting sqref="N37:N39">
    <cfRule type="containsText" dxfId="56" priority="49" operator="containsText" text="НЕОДНОРОДНЫЕ">
      <formula>NOT(ISERROR(SEARCH("НЕОДНОРОДНЫЕ",N37)))</formula>
    </cfRule>
    <cfRule type="containsText" dxfId="55" priority="50" operator="containsText" text="ОДНОРОДНЫЕ">
      <formula>NOT(ISERROR(SEARCH("ОДНОРОДНЫЕ",N37)))</formula>
    </cfRule>
    <cfRule type="containsText" dxfId="54" priority="51" operator="containsText" text="НЕОДНОРОДНЫЕ">
      <formula>NOT(ISERROR(SEARCH("НЕОДНОРОДНЫЕ",N37)))</formula>
    </cfRule>
  </conditionalFormatting>
  <conditionalFormatting sqref="N36">
    <cfRule type="containsText" dxfId="53" priority="46" operator="containsText" text="НЕ">
      <formula>NOT(ISERROR(SEARCH("НЕ",N36)))</formula>
    </cfRule>
    <cfRule type="containsText" dxfId="52" priority="47" operator="containsText" text="ОДНОРОДНЫЕ">
      <formula>NOT(ISERROR(SEARCH("ОДНОРОДНЫЕ",N36)))</formula>
    </cfRule>
    <cfRule type="containsText" dxfId="51" priority="48" operator="containsText" text="НЕОДНОРОДНЫЕ">
      <formula>NOT(ISERROR(SEARCH("НЕОДНОРОДНЫЕ",N36)))</formula>
    </cfRule>
  </conditionalFormatting>
  <conditionalFormatting sqref="N36">
    <cfRule type="containsText" dxfId="50" priority="43" operator="containsText" text="НЕОДНОРОДНЫЕ">
      <formula>NOT(ISERROR(SEARCH("НЕОДНОРОДНЫЕ",N36)))</formula>
    </cfRule>
    <cfRule type="containsText" dxfId="49" priority="44" operator="containsText" text="ОДНОРОДНЫЕ">
      <formula>NOT(ISERROR(SEARCH("ОДНОРОДНЫЕ",N36)))</formula>
    </cfRule>
    <cfRule type="containsText" dxfId="48" priority="45" operator="containsText" text="НЕОДНОРОДНЫЕ">
      <formula>NOT(ISERROR(SEARCH("НЕОДНОРОДНЫЕ",N36)))</formula>
    </cfRule>
  </conditionalFormatting>
  <conditionalFormatting sqref="N33:N35">
    <cfRule type="containsText" dxfId="47" priority="40" operator="containsText" text="НЕ">
      <formula>NOT(ISERROR(SEARCH("НЕ",N33)))</formula>
    </cfRule>
    <cfRule type="containsText" dxfId="46" priority="41" operator="containsText" text="ОДНОРОДНЫЕ">
      <formula>NOT(ISERROR(SEARCH("ОДНОРОДНЫЕ",N33)))</formula>
    </cfRule>
    <cfRule type="containsText" dxfId="45" priority="42" operator="containsText" text="НЕОДНОРОДНЫЕ">
      <formula>NOT(ISERROR(SEARCH("НЕОДНОРОДНЫЕ",N33)))</formula>
    </cfRule>
  </conditionalFormatting>
  <conditionalFormatting sqref="N33:N35">
    <cfRule type="containsText" dxfId="44" priority="37" operator="containsText" text="НЕОДНОРОДНЫЕ">
      <formula>NOT(ISERROR(SEARCH("НЕОДНОРОДНЫЕ",N33)))</formula>
    </cfRule>
    <cfRule type="containsText" dxfId="43" priority="38" operator="containsText" text="ОДНОРОДНЫЕ">
      <formula>NOT(ISERROR(SEARCH("ОДНОРОДНЫЕ",N33)))</formula>
    </cfRule>
    <cfRule type="containsText" dxfId="42" priority="39" operator="containsText" text="НЕОДНОРОДНЫЕ">
      <formula>NOT(ISERROR(SEARCH("НЕОДНОРОДНЫЕ",N33)))</formula>
    </cfRule>
  </conditionalFormatting>
  <conditionalFormatting sqref="N30:N32">
    <cfRule type="containsText" dxfId="41" priority="34" operator="containsText" text="НЕ">
      <formula>NOT(ISERROR(SEARCH("НЕ",N30)))</formula>
    </cfRule>
    <cfRule type="containsText" dxfId="40" priority="35" operator="containsText" text="ОДНОРОДНЫЕ">
      <formula>NOT(ISERROR(SEARCH("ОДНОРОДНЫЕ",N30)))</formula>
    </cfRule>
    <cfRule type="containsText" dxfId="39" priority="36" operator="containsText" text="НЕОДНОРОДНЫЕ">
      <formula>NOT(ISERROR(SEARCH("НЕОДНОРОДНЫЕ",N30)))</formula>
    </cfRule>
  </conditionalFormatting>
  <conditionalFormatting sqref="N30:N32">
    <cfRule type="containsText" dxfId="38" priority="31" operator="containsText" text="НЕОДНОРОДНЫЕ">
      <formula>NOT(ISERROR(SEARCH("НЕОДНОРОДНЫЕ",N30)))</formula>
    </cfRule>
    <cfRule type="containsText" dxfId="37" priority="32" operator="containsText" text="ОДНОРОДНЫЕ">
      <formula>NOT(ISERROR(SEARCH("ОДНОРОДНЫЕ",N30)))</formula>
    </cfRule>
    <cfRule type="containsText" dxfId="36" priority="33" operator="containsText" text="НЕОДНОРОДНЫЕ">
      <formula>NOT(ISERROR(SEARCH("НЕОДНОРОДНЫЕ",N30)))</formula>
    </cfRule>
  </conditionalFormatting>
  <conditionalFormatting sqref="N29">
    <cfRule type="containsText" dxfId="35" priority="28" operator="containsText" text="НЕ">
      <formula>NOT(ISERROR(SEARCH("НЕ",N29)))</formula>
    </cfRule>
    <cfRule type="containsText" dxfId="34" priority="29" operator="containsText" text="ОДНОРОДНЫЕ">
      <formula>NOT(ISERROR(SEARCH("ОДНОРОДНЫЕ",N29)))</formula>
    </cfRule>
    <cfRule type="containsText" dxfId="33" priority="30" operator="containsText" text="НЕОДНОРОДНЫЕ">
      <formula>NOT(ISERROR(SEARCH("НЕОДНОРОДНЫЕ",N29)))</formula>
    </cfRule>
  </conditionalFormatting>
  <conditionalFormatting sqref="N29">
    <cfRule type="containsText" dxfId="32" priority="25" operator="containsText" text="НЕОДНОРОДНЫЕ">
      <formula>NOT(ISERROR(SEARCH("НЕОДНОРОДНЫЕ",N29)))</formula>
    </cfRule>
    <cfRule type="containsText" dxfId="31" priority="26" operator="containsText" text="ОДНОРОДНЫЕ">
      <formula>NOT(ISERROR(SEARCH("ОДНОРОДНЫЕ",N29)))</formula>
    </cfRule>
    <cfRule type="containsText" dxfId="30" priority="27" operator="containsText" text="НЕОДНОРОДНЫЕ">
      <formula>NOT(ISERROR(SEARCH("НЕОДНОРОДНЫЕ",N29)))</formula>
    </cfRule>
  </conditionalFormatting>
  <conditionalFormatting sqref="N26:N28">
    <cfRule type="containsText" dxfId="29" priority="22" operator="containsText" text="НЕ">
      <formula>NOT(ISERROR(SEARCH("НЕ",N26)))</formula>
    </cfRule>
    <cfRule type="containsText" dxfId="28" priority="23" operator="containsText" text="ОДНОРОДНЫЕ">
      <formula>NOT(ISERROR(SEARCH("ОДНОРОДНЫЕ",N26)))</formula>
    </cfRule>
    <cfRule type="containsText" dxfId="27" priority="24" operator="containsText" text="НЕОДНОРОДНЫЕ">
      <formula>NOT(ISERROR(SEARCH("НЕОДНОРОДНЫЕ",N26)))</formula>
    </cfRule>
  </conditionalFormatting>
  <conditionalFormatting sqref="N26:N28">
    <cfRule type="containsText" dxfId="26" priority="19" operator="containsText" text="НЕОДНОРОДНЫЕ">
      <formula>NOT(ISERROR(SEARCH("НЕОДНОРОДНЫЕ",N26)))</formula>
    </cfRule>
    <cfRule type="containsText" dxfId="25" priority="20" operator="containsText" text="ОДНОРОДНЫЕ">
      <formula>NOT(ISERROR(SEARCH("ОДНОРОДНЫЕ",N26)))</formula>
    </cfRule>
    <cfRule type="containsText" dxfId="24" priority="21" operator="containsText" text="НЕОДНОРОДНЫЕ">
      <formula>NOT(ISERROR(SEARCH("НЕОДНОРОДНЫЕ",N26)))</formula>
    </cfRule>
  </conditionalFormatting>
  <conditionalFormatting sqref="N23:N25">
    <cfRule type="containsText" dxfId="23" priority="16" operator="containsText" text="НЕ">
      <formula>NOT(ISERROR(SEARCH("НЕ",N23)))</formula>
    </cfRule>
    <cfRule type="containsText" dxfId="22" priority="17" operator="containsText" text="ОДНОРОДНЫЕ">
      <formula>NOT(ISERROR(SEARCH("ОДНОРОДНЫЕ",N23)))</formula>
    </cfRule>
    <cfRule type="containsText" dxfId="21" priority="18" operator="containsText" text="НЕОДНОРОДНЫЕ">
      <formula>NOT(ISERROR(SEARCH("НЕОДНОРОДНЫЕ",N23)))</formula>
    </cfRule>
  </conditionalFormatting>
  <conditionalFormatting sqref="N23:N25">
    <cfRule type="containsText" dxfId="20" priority="13" operator="containsText" text="НЕОДНОРОДНЫЕ">
      <formula>NOT(ISERROR(SEARCH("НЕОДНОРОДНЫЕ",N23)))</formula>
    </cfRule>
    <cfRule type="containsText" dxfId="19" priority="14" operator="containsText" text="ОДНОРОДНЫЕ">
      <formula>NOT(ISERROR(SEARCH("ОДНОРОДНЫЕ",N23)))</formula>
    </cfRule>
    <cfRule type="containsText" dxfId="18" priority="15" operator="containsText" text="НЕОДНОРОДНЫЕ">
      <formula>NOT(ISERROR(SEARCH("НЕОДНОРОДНЫЕ",N23)))</formula>
    </cfRule>
  </conditionalFormatting>
  <conditionalFormatting sqref="N22">
    <cfRule type="containsText" dxfId="17" priority="10" operator="containsText" text="НЕ">
      <formula>NOT(ISERROR(SEARCH("НЕ",N22)))</formula>
    </cfRule>
    <cfRule type="containsText" dxfId="16" priority="11" operator="containsText" text="ОДНОРОДНЫЕ">
      <formula>NOT(ISERROR(SEARCH("ОДНОРОДНЫЕ",N22)))</formula>
    </cfRule>
    <cfRule type="containsText" dxfId="15" priority="12" operator="containsText" text="НЕОДНОРОДНЫЕ">
      <formula>NOT(ISERROR(SEARCH("НЕОДНОРОДНЫЕ",N22)))</formula>
    </cfRule>
  </conditionalFormatting>
  <conditionalFormatting sqref="N22">
    <cfRule type="containsText" dxfId="14" priority="7" operator="containsText" text="НЕОДНОРОДНЫЕ">
      <formula>NOT(ISERROR(SEARCH("НЕОДНОРОДНЫЕ",N22)))</formula>
    </cfRule>
    <cfRule type="containsText" dxfId="13" priority="8" operator="containsText" text="ОДНОРОДНЫЕ">
      <formula>NOT(ISERROR(SEARCH("ОДНОРОДНЫЕ",N22)))</formula>
    </cfRule>
    <cfRule type="containsText" dxfId="12" priority="9" operator="containsText" text="НЕОДНОРОДНЫЕ">
      <formula>NOT(ISERROR(SEARCH("НЕОДНОРОДНЫЕ",N22)))</formula>
    </cfRule>
  </conditionalFormatting>
  <conditionalFormatting sqref="N21">
    <cfRule type="containsText" dxfId="11" priority="4" operator="containsText" text="НЕ">
      <formula>NOT(ISERROR(SEARCH("НЕ",N21)))</formula>
    </cfRule>
    <cfRule type="containsText" dxfId="10" priority="5" operator="containsText" text="ОДНОРОДНЫЕ">
      <formula>NOT(ISERROR(SEARCH("ОДНОРОДНЫЕ",N21)))</formula>
    </cfRule>
    <cfRule type="containsText" dxfId="9" priority="6" operator="containsText" text="НЕОДНОРОДНЫЕ">
      <formula>NOT(ISERROR(SEARCH("НЕОДНОРОДНЫЕ",N21)))</formula>
    </cfRule>
  </conditionalFormatting>
  <conditionalFormatting sqref="N21">
    <cfRule type="containsText" dxfId="5" priority="1" operator="containsText" text="НЕОДНОРОДНЫЕ">
      <formula>NOT(ISERROR(SEARCH("НЕОДНОРОДНЫЕ",N21)))</formula>
    </cfRule>
    <cfRule type="containsText" dxfId="4" priority="2" operator="containsText" text="ОДНОРОДНЫЕ">
      <formula>NOT(ISERROR(SEARCH("ОДНОРОДНЫЕ",N21)))</formula>
    </cfRule>
    <cfRule type="containsText" dxfId="3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2024-04-22T05:32:30Z</dcterms:modified>
</cp:coreProperties>
</file>